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<sst xmlns="http://schemas.openxmlformats.org/spreadsheetml/2006/main" count="101" uniqueCount="101">
  <si>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</si>
  <si>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</si>
  <si>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</si>
  <si>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</si>
  <si>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</si>
  <si>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</si>
  <si>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</si>
  <si>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</si>
  <si>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</si>
  <si>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</si>
  <si>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</si>
  <si>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</si>
  <si>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</si>
  <si>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</si>
  <si>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</si>
  <si>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</si>
  <si>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</si>
  <si>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</si>
  <si>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</si>
  <si>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</si>
  <si>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</si>
  <si>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</si>
  <si>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CRE-LIQUIDE-35</t>
  </si>
  <si>
    <t>Crème liquide entière 35% MG UHT</t>
  </si>
  <si>
    <t>Crèmes fraîches et laitières</t>
  </si>
  <si>
    <t>00000051</t>
  </si>
  <si>
    <t>LAIT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</si>
  <si>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</si>
  <si>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</si>
  <si>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</si>
  <si>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</si>
  <si>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</si>
  <si>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</si>
  <si>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</si>
  <si>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</si>
  <si>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</si>
  <si>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</si>
  <si>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</si>
  <si>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Meringue glacee Chantilly (PDR)</t>
  </si>
  <si>
    <t>CONFECTIONNER</t>
  </si>
  <si>
    <t>Confectionner la meringue italienne. Sucre cuit au gros boule 121 degres.</t>
  </si>
  <si>
    <t>DRESSER</t>
  </si>
  <si>
    <t>Dresser et secher. Four 95 degres, 4h minimum.</t>
  </si>
  <si>
    <t>240 min (cuisson)</t>
  </si>
  <si>
    <t>Confectionner la Chantilly. Monter, serrer.</t>
  </si>
  <si>
    <t>Confectionner la crème anglaise. Turbiner en glace vanille.</t>
  </si>
  <si>
    <t>GLACER</t>
  </si>
  <si>
    <t>Assembler. Meringue, glace, Chantilly, decor de fruits.</t>
  </si>
  <si>
    <t>Meringue italienne (PDR)</t>
  </si>
  <si>
    <t>METTRE EN PLACE</t>
  </si>
  <si>
    <t>Mettre en place le poste de travail. Denrees, materiels de preparation, de cuisson et de dressage.</t>
  </si>
  <si>
    <t>MONTER</t>
  </si>
  <si>
    <t>Monter les blancs doucement. Debut de montage au fouet.</t>
  </si>
  <si>
    <t>CUIRE</t>
  </si>
  <si>
    <t>Cuire le sucre au boule. 118 degres avec l'eau.</t>
  </si>
  <si>
    <t>VERSER</t>
  </si>
  <si>
    <t>Verser sur les blancs. En filet, fouetter jusqu'a complet refroidissement.</t>
  </si>
  <si>
    <t>Creme Chantilly (PDR)</t>
  </si>
  <si>
    <t>Monter la creme bien froide. En cuve froide.</t>
  </si>
  <si>
    <t>INCORPORER</t>
  </si>
  <si>
    <t>Ajouter sucre et vanille. Fouetter jusqu'a la consistance desiree.</t>
  </si>
  <si>
    <t>RÉSERVER</t>
  </si>
  <si>
    <t>Reserver au froid. Debarrasser sur glace.</t>
  </si>
  <si>
    <t>Creme anglaise traditionnelle (PDR)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</si>
  <si>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</si>
  <si>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</si>
  <si>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</si>
  <si>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</si>
  <si>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</si>
  <si>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</si>
  <si>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</si>
  <si>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</si>
  <si>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</si>
  <si>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</si>
  <si>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</si>
  <si>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</si>
  <si>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</si>
  <si>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</si>
  <si>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Meringue italienne (PDR)</t>
  </si>
  <si>
    <t xml:space="preserve">        ↳ BLANC D'OEUF (ML) (conv.)</t>
  </si>
  <si>
    <t>conversion</t>
  </si>
  <si>
    <t xml:space="preserve">        ↳ Sucre blanc cristal sac 25 kg</t>
  </si>
  <si>
    <t>matiere</t>
  </si>
  <si>
    <t xml:space="preserve">        ↳ EAU</t>
  </si>
  <si>
    <t xml:space="preserve">    ↳ Creme Chantilly (PDR)</t>
  </si>
  <si>
    <t xml:space="preserve">        ↳ Crème liquide entière 35% MG UHT</t>
  </si>
  <si>
    <t xml:space="preserve">        ↳ VANILLE (baton)</t>
  </si>
  <si>
    <t xml:space="preserve">    ↳ Creme anglaise traditionnelle (PDR)</t>
  </si>
  <si>
    <t xml:space="preserve">        ↳ LAIT</t>
  </si>
  <si>
    <t xml:space="preserve">        ↳ JAUNE D'OEUF (ML) (conv.)</t>
  </si>
  <si>
    <t>Fiche technique — Meringue glacee Chantilly (PDR)</t>
  </si>
  <si>
    <t>Meringue glacee Chantilly (PDR)  PDR-MERING-GLAC</t>
  </si>
  <si>
    <t>1.</t>
  </si>
  <si>
    <t>2.</t>
  </si>
  <si>
    <t>3.</t>
  </si>
  <si>
    <t>4.</t>
  </si>
  <si>
    <t>5.</t>
  </si>
  <si>
    <t>↳ Meringue italienne (PDR)  PDR-MER-ITAL</t>
  </si>
  <si>
    <t>↳ Creme Chantilly (PDR)  PDR-CR-CHANTIL</t>
  </si>
  <si>
    <t>↳ Creme anglaise traditionnelle (PDR)  PDR-CR-ANGLAISE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</si>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</sst>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1.35461</v>
      </c>
      <c r="E7" s="6">
        <f>D7*$B$2</f>
        <v>1.35461</v>
      </c>
      <c r="F7" t="s">
        <v>3</v>
      </c>
      <c r="G7" s="9">
        <f>E7*0.5902683901</f>
        <v>0.799583</v>
      </c>
    </row>
    <row r="8">
      <c r="A8" t="s" s="8">
        <v>15</v>
      </c>
      <c r="B8" t="s">
        <v>16</v>
      </c>
      <c r="C8" t="s">
        <v>17</v>
      </c>
      <c r="D8" s="4">
        <v>3.880247</v>
      </c>
      <c r="E8" s="6">
        <f>D8*$B$2</f>
        <v>3.880247</v>
      </c>
      <c r="F8" t="s">
        <v>3</v>
      </c>
      <c r="G8" s="9">
        <f>E8*0.270000015</f>
        <v>1.047667</v>
      </c>
    </row>
    <row r="9">
      <c r="A9" t="s" s="8">
        <v>18</v>
      </c>
      <c r="B9" t="s">
        <v>19</v>
      </c>
      <c r="C9" t="s">
        <v>20</v>
      </c>
      <c r="D9" s="4">
        <v>0.034375</v>
      </c>
      <c r="E9" s="6">
        <f>D9*$B$2</f>
        <v>0.034375</v>
      </c>
      <c r="F9" t="s">
        <v>21</v>
      </c>
      <c r="G9" s="9">
        <f>E9*0.003</f>
        <v>0.000103</v>
      </c>
    </row>
    <row r="10">
      <c r="A10" t="s">
        <v>22</v>
      </c>
      <c r="B10" t="s">
        <v>23</v>
      </c>
      <c r="C10" t="s">
        <v>24</v>
      </c>
      <c r="D10" s="4">
        <v>0.5</v>
      </c>
      <c r="E10" s="6">
        <f>D10*$B$2</f>
        <v>0.5</v>
      </c>
      <c r="F10" t="s">
        <v>21</v>
      </c>
      <c r="G10" s="9">
        <f>E10*2.85</f>
        <v>1.425</v>
      </c>
    </row>
    <row r="11">
      <c r="A11" t="s" s="8">
        <v>25</v>
      </c>
      <c r="B11" t="s">
        <v>26</v>
      </c>
      <c r="C11" t="s">
        <v>17</v>
      </c>
      <c r="D11" s="4">
        <v>0.35461</v>
      </c>
      <c r="E11" s="6">
        <f>D11*$B$2</f>
        <v>0.35461</v>
      </c>
      <c r="F11" t="s">
        <v>21</v>
      </c>
      <c r="G11" s="9">
        <f>E11*0.59989988</f>
        <v>0.21273</v>
      </c>
    </row>
    <row r="12">
      <c r="A12" t="s">
        <v>27</v>
      </c>
      <c r="B12" t="s">
        <v>28</v>
      </c>
      <c r="C12" t="s">
        <v>29</v>
      </c>
      <c r="D12" s="4">
        <v>0.482402</v>
      </c>
      <c r="E12" s="6">
        <f>D12*$B$2</f>
        <v>0.482402</v>
      </c>
      <c r="F12" t="s">
        <v>30</v>
      </c>
      <c r="G12" s="9">
        <f>E12*0.8200008198</f>
        <v>0.39557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2">
        <v>40</v>
      </c>
      <c r="E2" t="s" s="12"/>
      <c r="F2"/>
    </row>
    <row r="3">
      <c r="A3" t="s">
        <v>38</v>
      </c>
      <c r="B3">
        <v>2</v>
      </c>
      <c r="C3" t="s">
        <v>41</v>
      </c>
      <c r="D3" t="s" s="12">
        <v>42</v>
      </c>
      <c r="E3" t="s" s="12"/>
      <c r="F3" t="s">
        <v>43</v>
      </c>
    </row>
    <row r="4">
      <c r="A4" t="s">
        <v>38</v>
      </c>
      <c r="B4">
        <v>3</v>
      </c>
      <c r="C4" t="s">
        <v>39</v>
      </c>
      <c r="D4" t="s" s="12">
        <v>44</v>
      </c>
      <c r="E4" t="s" s="12"/>
      <c r="F4"/>
    </row>
    <row r="5">
      <c r="A5" t="s">
        <v>38</v>
      </c>
      <c r="B5">
        <v>4</v>
      </c>
      <c r="C5" t="s">
        <v>39</v>
      </c>
      <c r="D5" t="s" s="12">
        <v>45</v>
      </c>
      <c r="E5" t="s" s="12"/>
      <c r="F5"/>
    </row>
    <row r="6">
      <c r="A6" t="s">
        <v>38</v>
      </c>
      <c r="B6">
        <v>5</v>
      </c>
      <c r="C6" t="s">
        <v>46</v>
      </c>
      <c r="D6" t="s" s="12">
        <v>47</v>
      </c>
      <c r="E6" t="s" s="12"/>
      <c r="F6"/>
    </row>
    <row r="7">
      <c r="A7" t="s">
        <v>48</v>
      </c>
      <c r="B7">
        <v>1</v>
      </c>
      <c r="C7" t="s">
        <v>49</v>
      </c>
      <c r="D7" t="s" s="12">
        <v>50</v>
      </c>
      <c r="E7" t="s" s="12"/>
      <c r="F7"/>
    </row>
    <row r="8">
      <c r="A8" t="s">
        <v>48</v>
      </c>
      <c r="B8">
        <v>2</v>
      </c>
      <c r="C8" t="s">
        <v>51</v>
      </c>
      <c r="D8" t="s" s="12">
        <v>52</v>
      </c>
      <c r="E8" t="s" s="12"/>
      <c r="F8"/>
    </row>
    <row r="9">
      <c r="A9" t="s">
        <v>48</v>
      </c>
      <c r="B9">
        <v>3</v>
      </c>
      <c r="C9" t="s">
        <v>53</v>
      </c>
      <c r="D9" t="s" s="12">
        <v>54</v>
      </c>
      <c r="E9" t="s" s="12"/>
      <c r="F9"/>
    </row>
    <row r="10">
      <c r="A10" t="s">
        <v>48</v>
      </c>
      <c r="B10">
        <v>4</v>
      </c>
      <c r="C10" t="s">
        <v>55</v>
      </c>
      <c r="D10" t="s" s="12">
        <v>56</v>
      </c>
      <c r="E10" t="s" s="12"/>
      <c r="F10"/>
    </row>
    <row r="11">
      <c r="A11" t="s">
        <v>57</v>
      </c>
      <c r="B11">
        <v>1</v>
      </c>
      <c r="C11" t="s">
        <v>49</v>
      </c>
      <c r="D11" t="s" s="12">
        <v>50</v>
      </c>
      <c r="E11" t="s" s="12"/>
      <c r="F11"/>
    </row>
    <row r="12">
      <c r="A12" t="s">
        <v>57</v>
      </c>
      <c r="B12">
        <v>2</v>
      </c>
      <c r="C12" t="s">
        <v>51</v>
      </c>
      <c r="D12" t="s" s="12">
        <v>58</v>
      </c>
      <c r="E12" t="s" s="12"/>
      <c r="F12"/>
    </row>
    <row r="13">
      <c r="A13" t="s">
        <v>57</v>
      </c>
      <c r="B13">
        <v>3</v>
      </c>
      <c r="C13" t="s">
        <v>59</v>
      </c>
      <c r="D13" t="s" s="12">
        <v>60</v>
      </c>
      <c r="E13" t="s" s="12"/>
      <c r="F13"/>
    </row>
    <row r="14">
      <c r="A14" t="s">
        <v>57</v>
      </c>
      <c r="B14">
        <v>4</v>
      </c>
      <c r="C14" t="s">
        <v>61</v>
      </c>
      <c r="D14" t="s" s="12">
        <v>62</v>
      </c>
      <c r="E14" t="s" s="12"/>
      <c r="F14"/>
    </row>
    <row r="15">
      <c r="A15" t="s">
        <v>63</v>
      </c>
      <c r="B15">
        <v>1</v>
      </c>
      <c r="C15" t="s">
        <v>49</v>
      </c>
      <c r="D15" t="s" s="12">
        <v>50</v>
      </c>
      <c r="E15" t="s" s="12"/>
      <c r="F15"/>
    </row>
    <row r="16">
      <c r="A16" t="s">
        <v>63</v>
      </c>
      <c r="B16">
        <v>2</v>
      </c>
      <c r="C16" t="s">
        <v>64</v>
      </c>
      <c r="D16" t="s" s="12">
        <v>65</v>
      </c>
      <c r="E16" t="s" s="12"/>
      <c r="F16"/>
    </row>
    <row r="17">
      <c r="A17" t="s">
        <v>63</v>
      </c>
      <c r="B17">
        <v>3</v>
      </c>
      <c r="C17" t="s">
        <v>66</v>
      </c>
      <c r="D17" t="s" s="12">
        <v>67</v>
      </c>
      <c r="E17" t="s" s="12"/>
      <c r="F17"/>
    </row>
    <row r="18">
      <c r="A18" t="s">
        <v>63</v>
      </c>
      <c r="B18">
        <v>4</v>
      </c>
      <c r="C18" t="s">
        <v>68</v>
      </c>
      <c r="D18" t="s" s="12">
        <v>69</v>
      </c>
      <c r="E18" t="s" s="12"/>
      <c r="F18"/>
    </row>
    <row r="19">
      <c r="A19" t="s">
        <v>63</v>
      </c>
      <c r="B19">
        <v>5</v>
      </c>
      <c r="C19" t="s">
        <v>70</v>
      </c>
      <c r="D19" t="s" s="12">
        <v>71</v>
      </c>
      <c r="E19" t="s" s="12"/>
      <c r="F19" t="s">
        <v>72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73</v>
      </c>
      <c r="B1" t="s" s="7">
        <v>74</v>
      </c>
      <c r="C1" t="s" s="7">
        <v>75</v>
      </c>
      <c r="D1" t="s" s="7">
        <v>76</v>
      </c>
      <c r="E1" t="s" s="7">
        <v>10</v>
      </c>
    </row>
    <row r="2">
      <c r="A2">
        <v>0</v>
      </c>
      <c r="B2" t="s">
        <v>38</v>
      </c>
      <c r="C2" t="s">
        <v>77</v>
      </c>
      <c r="D2" s="6">
        <f>'Besoins'!$B$2*10</f>
        <v>10</v>
      </c>
      <c r="E2" t="s">
        <v>3</v>
      </c>
    </row>
    <row r="3">
      <c r="A3">
        <v>1</v>
      </c>
      <c r="B3" t="s">
        <v>78</v>
      </c>
      <c r="C3" t="s">
        <v>77</v>
      </c>
      <c r="D3" s="6">
        <f>'Besoins'!$B$2*0.55</f>
        <v>0.55</v>
      </c>
      <c r="E3" t="s">
        <v>30</v>
      </c>
    </row>
    <row r="4">
      <c r="A4">
        <v>2</v>
      </c>
      <c r="B4" t="s">
        <v>79</v>
      </c>
      <c r="C4" t="s">
        <v>80</v>
      </c>
      <c r="D4" s="6">
        <f>'Besoins'!$B$2*0.171875</f>
        <v>0.171875</v>
      </c>
      <c r="E4" t="s">
        <v>30</v>
      </c>
    </row>
    <row r="5">
      <c r="A5">
        <v>2</v>
      </c>
      <c r="B5" t="s">
        <v>81</v>
      </c>
      <c r="C5" t="s">
        <v>82</v>
      </c>
      <c r="D5" s="6">
        <f>'Besoins'!$B$2*0.34375</f>
        <v>0.34375</v>
      </c>
      <c r="E5" t="s">
        <v>30</v>
      </c>
    </row>
    <row r="6">
      <c r="A6">
        <v>2</v>
      </c>
      <c r="B6" t="s">
        <v>83</v>
      </c>
      <c r="C6" t="s">
        <v>82</v>
      </c>
      <c r="D6" s="6">
        <f>'Besoins'!$B$2*0.034375</f>
        <v>0.034375</v>
      </c>
      <c r="E6" t="s">
        <v>21</v>
      </c>
    </row>
    <row r="7">
      <c r="A7">
        <v>1</v>
      </c>
      <c r="B7" t="s">
        <v>84</v>
      </c>
      <c r="C7" t="s">
        <v>77</v>
      </c>
      <c r="D7" s="6">
        <f>'Besoins'!$B$2*0.55</f>
        <v>0.55</v>
      </c>
      <c r="E7" t="s">
        <v>30</v>
      </c>
    </row>
    <row r="8">
      <c r="A8">
        <v>2</v>
      </c>
      <c r="B8" t="s">
        <v>85</v>
      </c>
      <c r="C8" t="s">
        <v>82</v>
      </c>
      <c r="D8" s="6">
        <f>'Besoins'!$B$2*0.5</f>
        <v>0.5</v>
      </c>
      <c r="E8" t="s">
        <v>21</v>
      </c>
    </row>
    <row r="9">
      <c r="A9">
        <v>2</v>
      </c>
      <c r="B9" t="s">
        <v>81</v>
      </c>
      <c r="C9" t="s">
        <v>82</v>
      </c>
      <c r="D9" s="6">
        <f>'Besoins'!$B$2*0.05</f>
        <v>0.05</v>
      </c>
      <c r="E9" t="s">
        <v>30</v>
      </c>
    </row>
    <row r="10">
      <c r="A10">
        <v>2</v>
      </c>
      <c r="B10" t="s">
        <v>86</v>
      </c>
      <c r="C10" t="s">
        <v>82</v>
      </c>
      <c r="D10" s="6">
        <f>'Besoins'!$B$2*1</f>
        <v>1</v>
      </c>
      <c r="E10" t="s">
        <v>3</v>
      </c>
    </row>
    <row r="11">
      <c r="A11">
        <v>1</v>
      </c>
      <c r="B11" t="s">
        <v>87</v>
      </c>
      <c r="C11" t="s">
        <v>77</v>
      </c>
      <c r="D11" s="6">
        <f>'Besoins'!$B$2*0.5</f>
        <v>0.5</v>
      </c>
      <c r="E11" t="s">
        <v>30</v>
      </c>
    </row>
    <row r="12">
      <c r="A12">
        <v>2</v>
      </c>
      <c r="B12" t="s">
        <v>88</v>
      </c>
      <c r="C12" t="s">
        <v>82</v>
      </c>
      <c r="D12" s="6">
        <f>'Besoins'!$B$2*0.3546099291</f>
        <v>0.35461</v>
      </c>
      <c r="E12" t="s">
        <v>21</v>
      </c>
    </row>
    <row r="13">
      <c r="A13">
        <v>2</v>
      </c>
      <c r="B13" t="s">
        <v>89</v>
      </c>
      <c r="C13" t="s">
        <v>80</v>
      </c>
      <c r="D13" s="6">
        <f>'Besoins'!$B$2*0.0567375887</f>
        <v>0.056738</v>
      </c>
      <c r="E13" t="s">
        <v>30</v>
      </c>
    </row>
    <row r="14">
      <c r="A14">
        <v>2</v>
      </c>
      <c r="B14" t="s">
        <v>81</v>
      </c>
      <c r="C14" t="s">
        <v>82</v>
      </c>
      <c r="D14" s="6">
        <f>'Besoins'!$B$2*0.0886524823</f>
        <v>0.088652</v>
      </c>
      <c r="E14" t="s">
        <v>30</v>
      </c>
    </row>
    <row r="15">
      <c r="A15">
        <v>2</v>
      </c>
      <c r="B15" t="s">
        <v>86</v>
      </c>
      <c r="C15" t="s">
        <v>82</v>
      </c>
      <c r="D15" s="6">
        <f>'Besoins'!$B$2*0.3546099291</f>
        <v>0.35461</v>
      </c>
      <c r="E1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</cols>
  <sheetData>
    <row r="1" customHeight="1" ht="24">
      <c r="A1" t="s" s="2">
        <v>90</v>
      </c>
      <c r="B1"/>
      <c r="C1"/>
      <c r="D1"/>
    </row>
    <row r="2">
      <c r="A2" t="str" s="13">
        <f>"PDR-MERING-GLAC · PAT.GLACES · référence : "&amp;Besoins!B3&amp;" "&amp;Besoins!C3&amp;" · multiplicateur réglable sur la feuille ""Besoins"""</f>
        <v>PDR-MERING-GLAC · PAT.GLACES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91</v>
      </c>
      <c r="B4"/>
      <c r="C4"/>
      <c r="D4"/>
    </row>
    <row r="5">
      <c r="A5" t="s" s="15">
        <v>92</v>
      </c>
      <c r="B5" t="str" s="12">
        <f>"[CONFECTIONNER] "&amp;Procedure!D2</f>
        <v>[CONFECTIONNER] Confectionner la meringue italienne. Sucre cuit au gros boule 121 degres.</v>
      </c>
      <c r="C5"/>
      <c r="D5"/>
    </row>
    <row r="6">
      <c r="A6" t="s" s="15">
        <v>93</v>
      </c>
      <c r="B6" t="str" s="12">
        <f>"[DRESSER] "&amp;Procedure!D3</f>
        <v>[DRESSER] Dresser et secher. Four 95 degres, 4h minimum.</v>
      </c>
      <c r="C6"/>
      <c r="D6"/>
    </row>
    <row r="7">
      <c r="A7" t="s" s="15">
        <v>94</v>
      </c>
      <c r="B7" t="str" s="12">
        <f>"[CONFECTIONNER] "&amp;Procedure!D4</f>
        <v>[CONFECTIONNER] Confectionner la Chantilly. Monter, serrer.</v>
      </c>
      <c r="C7"/>
      <c r="D7"/>
    </row>
    <row r="8">
      <c r="A8" t="s" s="15">
        <v>95</v>
      </c>
      <c r="B8" t="str" s="12">
        <f>"[CONFECTIONNER] "&amp;Procedure!D5</f>
        <v>[CONFECTIONNER] Confectionner la crème anglaise. Turbiner en glace vanille.</v>
      </c>
      <c r="C8"/>
      <c r="D8"/>
    </row>
    <row r="9">
      <c r="A9" t="s" s="15">
        <v>96</v>
      </c>
      <c r="B9" t="str" s="12">
        <f>"[GLACER] "&amp;Procedure!D6</f>
        <v>[GLACER] Assembler. Meringue, glace, Chantilly, decor de fruits.</v>
      </c>
      <c r="C9"/>
      <c r="D9"/>
    </row>
    <row r="10">
      <c r="A10"/>
      <c r="B10"/>
      <c r="C10"/>
      <c r="D10"/>
    </row>
    <row r="11">
      <c r="A11" t="s" s="14">
        <v>97</v>
      </c>
      <c r="B11"/>
      <c r="C11"/>
      <c r="D11"/>
    </row>
    <row r="12">
      <c r="A12" t="s" s="15">
        <v>92</v>
      </c>
      <c r="B12" t="str" s="12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5">
        <v>93</v>
      </c>
      <c r="B13" t="str" s="12">
        <f>"[MONTER] "&amp;Procedure!D8</f>
        <v>[MONTER] Monter les blancs doucement. Debut de montage au fouet.</v>
      </c>
      <c r="C13"/>
      <c r="D13"/>
    </row>
    <row r="14">
      <c r="A14" t="s" s="15">
        <v>94</v>
      </c>
      <c r="B14" t="str" s="12">
        <f>"[CUIRE] "&amp;Procedure!D9</f>
        <v>[CUIRE] Cuire le sucre au boule. 118 degres avec l'eau.</v>
      </c>
      <c r="C14"/>
      <c r="D14"/>
    </row>
    <row r="15">
      <c r="A15" t="s" s="15">
        <v>95</v>
      </c>
      <c r="B15" t="str" s="12">
        <f>"[VERSER] "&amp;Procedure!D10</f>
        <v>[VERSER] Verser sur les blancs. En filet, fouetter jusqu'a complet refroidissement.</v>
      </c>
      <c r="C15"/>
      <c r="D15"/>
    </row>
    <row r="16">
      <c r="A16"/>
      <c r="B16"/>
      <c r="C16"/>
      <c r="D16"/>
    </row>
    <row r="17">
      <c r="A17" t="s" s="14">
        <v>98</v>
      </c>
      <c r="B17"/>
      <c r="C17"/>
      <c r="D17"/>
    </row>
    <row r="18">
      <c r="A18" t="s" s="15">
        <v>92</v>
      </c>
      <c r="B18" t="str" s="12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5">
        <v>93</v>
      </c>
      <c r="B19" t="str" s="12">
        <f>"[MONTER] "&amp;Procedure!D12</f>
        <v>[MONTER] Monter la creme bien froide. En cuve froide.</v>
      </c>
      <c r="C19"/>
      <c r="D19"/>
    </row>
    <row r="20">
      <c r="A20" t="s" s="15">
        <v>94</v>
      </c>
      <c r="B20" t="str" s="12">
        <f>"[INCORPORER] "&amp;Procedure!D13</f>
        <v>[INCORPORER] Ajouter sucre et vanille. Fouetter jusqu'a la consistance desiree.</v>
      </c>
      <c r="C20"/>
      <c r="D20"/>
    </row>
    <row r="21">
      <c r="A21" t="s" s="15">
        <v>95</v>
      </c>
      <c r="B21" t="str" s="12">
        <f>"[RÉSERVER] "&amp;Procedure!D14</f>
        <v>[RÉSERVER] Reserver au froid. Debarrasser sur glace.</v>
      </c>
      <c r="C21"/>
      <c r="D21"/>
    </row>
    <row r="22">
      <c r="A22"/>
      <c r="B22"/>
      <c r="C22"/>
      <c r="D22"/>
    </row>
    <row r="23">
      <c r="A23" t="s" s="14">
        <v>99</v>
      </c>
      <c r="B23"/>
      <c r="C23"/>
      <c r="D23"/>
    </row>
    <row r="24">
      <c r="A24" t="s" s="15">
        <v>92</v>
      </c>
      <c r="B24" t="str" s="12">
        <f>"[METTRE EN PLACE] "&amp;Procedure!D15</f>
        <v>[METTRE EN PLACE] Mettre en place le poste de travail. Denrees, materiels de preparation, de cuisson et de dressage.</v>
      </c>
      <c r="C24"/>
      <c r="D24"/>
    </row>
    <row r="25">
      <c r="A25" t="s" s="15">
        <v>93</v>
      </c>
      <c r="B25" t="str" s="12">
        <f>"[BOUILLIR] "&amp;Procedure!D16</f>
        <v>[BOUILLIR] Bouillir le lait. Avec la vanille.</v>
      </c>
      <c r="C25"/>
      <c r="D25"/>
    </row>
    <row r="26">
      <c r="A26" t="s" s="15">
        <v>94</v>
      </c>
      <c r="B26" t="str" s="12">
        <f>"[BLANCHIR] "&amp;Procedure!D17</f>
        <v>[BLANCHIR] Blanchir les jaunes. Avec le sucre.</v>
      </c>
      <c r="C26"/>
      <c r="D26"/>
    </row>
    <row r="27">
      <c r="A27" t="s" s="15">
        <v>95</v>
      </c>
      <c r="B27" t="str" s="12">
        <f>"[TEMPÉRER] "&amp;Procedure!D18</f>
        <v>[TEMPÉRER] Tempérer et cuire. Verser le lait chaud sur les jaunes, cuire a 84 degres en remuant sans cesse.</v>
      </c>
      <c r="C27"/>
      <c r="D27"/>
    </row>
    <row r="28">
      <c r="A28" t="s" s="15">
        <v>96</v>
      </c>
      <c r="B28" t="str" s="12">
        <f>"[REFROIDIR] "&amp;Procedure!D19</f>
        <v>[REFROIDIR] Chinoiser et refroidir. Sangler rapidement sur glace, reserver au froid 24h maximum.</v>
      </c>
      <c r="C28"/>
      <c r="D28"/>
    </row>
    <row r="29">
      <c r="A29"/>
      <c r="B29"/>
      <c r="C29"/>
      <c r="D29"/>
    </row>
    <row r="30">
      <c r="A30" t="s" s="16">
        <v>100</v>
      </c>
      <c r="B30"/>
      <c r="C30"/>
      <c r="D30"/>
    </row>
  </sheetData>
  <sheetProtection sheet="1" formatRows="0" formatColumns="0"/>
  <mergeCells count="2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  <mergeCell ref="B24:D24"/>
    <mergeCell ref="B25:D25"/>
    <mergeCell ref="B26:D26"/>
    <mergeCell ref="B27:D27"/>
    <mergeCell ref="B28:D28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2026-09-23T19:03:39Z</dcterms:created>
  <dc:title>Meringue glacee Chantilly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2026-09-23T19:03:39Z</dcterms:modified>
  <cp:revision>1</cp:revision>
</cp:coreProperties>
</file>