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<sst xmlns="http://schemas.openxmlformats.org/spreadsheetml/2006/main" count="89" uniqueCount="89">
  <si>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</si>
  <si>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</si>
  <si>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</si>
  <si>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</si>
  <si>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</si>
  <si>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</si>
  <si>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</si>
  <si>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</si>
  <si>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</si>
  <si>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</si>
  <si>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</si>
  <si>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</si>
  <si>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</si>
  <si>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</si>
  <si>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</si>
  <si>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</si>
  <si>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</si>
  <si>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</si>
  <si>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</si>
  <si>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</si>
  <si>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</si>
  <si>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</si>
  <si>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</si>
  <si>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</si>
  <si>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</si>
  <si>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</si>
  <si>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</si>
  <si>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</si>
  <si>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</si>
  <si>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</si>
  <si>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</si>
  <si>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</si>
  <si>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</si>
  <si>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</si>
  <si>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</si>
  <si>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</si>
  <si>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</si>
  <si>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</si>
  <si>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</si>
  <si>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</si>
  <si>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</si>
  <si>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</si>
  <si>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</si>
  <si>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</si>
  <si>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</si>
  <si>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</si>
  <si>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</si>
  <si>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</si>
  <si>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</si>
  <si>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</si>
  <si>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Kugelhopf (PDR)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</si>
  <si>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</si>
  <si>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</si>
  <si>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</si>
  <si>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</si>
  <si>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</si>
  <si>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</si>
  <si>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</si>
  <si>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</si>
  <si>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</si>
  <si>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</si>
  <si>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</si>
  <si>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</si>
  <si>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</si>
  <si>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</si>
  <si>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</si>
  <si>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</si>
  <si>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</si>
  <si>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</si>
  <si>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</si>
  <si>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</si>
  <si>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</si>
  <si>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</si>
  <si>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</si>
  <si>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 (conv.)</t>
  </si>
  <si>
    <t>conversion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</si>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</sst>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E7*3.9514</f>
        <v>1.9757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E9*18</f>
        <v>2.7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9">
        <f>E10*0.56</f>
        <v>0.56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15</v>
      </c>
      <c r="G11" s="9">
        <f>E11*3.8</f>
        <v>1.14</v>
      </c>
    </row>
    <row r="12">
      <c r="A12" t="s">
        <v>29</v>
      </c>
      <c r="B12" t="s">
        <v>30</v>
      </c>
      <c r="C12" t="s">
        <v>31</v>
      </c>
      <c r="D12" s="4">
        <v>0.048</v>
      </c>
      <c r="E12" s="6">
        <f>D12*$B$2</f>
        <v>0.048</v>
      </c>
      <c r="F12" t="s">
        <v>15</v>
      </c>
      <c r="G12" s="9">
        <f>E12*9.5</f>
        <v>0.456</v>
      </c>
    </row>
    <row r="13">
      <c r="A13" t="s" s="8">
        <v>32</v>
      </c>
      <c r="B13" t="s">
        <v>33</v>
      </c>
      <c r="C13" t="s">
        <v>18</v>
      </c>
      <c r="D13" s="4">
        <v>4</v>
      </c>
      <c r="E13" s="6">
        <f>D13*$B$2</f>
        <v>4</v>
      </c>
      <c r="F13" t="s">
        <v>22</v>
      </c>
      <c r="G13" s="9">
        <f>E13*0.5999</f>
        <v>2.3996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15</v>
      </c>
      <c r="G14" s="9">
        <f>E14*2.2</f>
        <v>0.055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15</v>
      </c>
      <c r="G15" s="9">
        <f>E15*0.35</f>
        <v>0.007</v>
      </c>
    </row>
    <row r="16">
      <c r="A16" t="s">
        <v>40</v>
      </c>
      <c r="B16" t="s">
        <v>41</v>
      </c>
      <c r="C16" t="s">
        <v>42</v>
      </c>
      <c r="D16" s="4">
        <v>0.13</v>
      </c>
      <c r="E16" s="6">
        <f>D16*$B$2</f>
        <v>0.13</v>
      </c>
      <c r="F16" t="s">
        <v>15</v>
      </c>
      <c r="G16" s="9">
        <f>E16*0.82</f>
        <v>0.1066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/>
      <c r="D4" t="s" s="12">
        <v>55</v>
      </c>
      <c r="E4" t="s" s="12"/>
      <c r="F4"/>
    </row>
    <row r="5">
      <c r="A5" t="s">
        <v>50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 t="s">
        <v>60</v>
      </c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50</v>
      </c>
      <c r="C2" t="s">
        <v>67</v>
      </c>
      <c r="D2" s="6">
        <f>'Besoins'!$B$2*2</f>
        <v>2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'Besoins'!$B$2*4</f>
        <v>4</v>
      </c>
      <c r="E3" t="s">
        <v>22</v>
      </c>
    </row>
    <row r="4">
      <c r="A4">
        <v>1</v>
      </c>
      <c r="B4" t="s">
        <v>70</v>
      </c>
      <c r="C4" t="s">
        <v>69</v>
      </c>
      <c r="D4" s="6">
        <f>'Besoins'!$B$2*0.025</f>
        <v>0.025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'Besoins'!$B$2*1</f>
        <v>1</v>
      </c>
      <c r="E5" t="s">
        <v>15</v>
      </c>
    </row>
    <row r="6">
      <c r="A6">
        <v>1</v>
      </c>
      <c r="B6" t="s">
        <v>72</v>
      </c>
      <c r="C6" t="s">
        <v>69</v>
      </c>
      <c r="D6" s="6">
        <f>'Besoins'!$B$2*0.13</f>
        <v>0.13</v>
      </c>
      <c r="E6" t="s">
        <v>15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15</v>
      </c>
    </row>
    <row r="8">
      <c r="A8">
        <v>1</v>
      </c>
      <c r="B8" t="s">
        <v>74</v>
      </c>
      <c r="C8" t="s">
        <v>75</v>
      </c>
      <c r="D8" s="6">
        <f>'Besoins'!$B$2*3</f>
        <v>3</v>
      </c>
      <c r="E8" t="s">
        <v>3</v>
      </c>
    </row>
    <row r="9">
      <c r="A9">
        <v>1</v>
      </c>
      <c r="B9" t="s">
        <v>76</v>
      </c>
      <c r="C9" t="s">
        <v>69</v>
      </c>
      <c r="D9" s="6">
        <f>'Besoins'!$B$2*0.5</f>
        <v>0.5</v>
      </c>
      <c r="E9" t="s">
        <v>15</v>
      </c>
    </row>
    <row r="10">
      <c r="A10">
        <v>1</v>
      </c>
      <c r="B10" t="s">
        <v>77</v>
      </c>
      <c r="C10" t="s">
        <v>69</v>
      </c>
      <c r="D10" s="6">
        <f>'Besoins'!$B$2*0.3</f>
        <v>0.3</v>
      </c>
      <c r="E10" t="s">
        <v>15</v>
      </c>
    </row>
    <row r="11">
      <c r="A11">
        <v>1</v>
      </c>
      <c r="B11" t="s">
        <v>78</v>
      </c>
      <c r="C11" t="s">
        <v>69</v>
      </c>
      <c r="D11" s="6">
        <f>'Besoins'!$B$2*0.15</f>
        <v>0.15</v>
      </c>
      <c r="E11" t="s">
        <v>22</v>
      </c>
    </row>
    <row r="12">
      <c r="A12">
        <v>1</v>
      </c>
      <c r="B12" t="s">
        <v>79</v>
      </c>
      <c r="C12" t="s">
        <v>69</v>
      </c>
      <c r="D12" s="6">
        <f>'Besoins'!$B$2*0.048</f>
        <v>0.048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"[CONFECTIONNER] "&amp;Procedure!D2</f>
        <v>[CONFECTIONNER] Confectionner le levain. Lait tiede+levure+une partie de farine.</v>
      </c>
      <c r="C5"/>
      <c r="D5"/>
    </row>
    <row r="6">
      <c r="A6" t="s" s="15">
        <v>83</v>
      </c>
      <c r="B6" t="str" s="12">
        <f>"[PÉTRIR] "&amp;Procedure!D3</f>
        <v>[PÉTRIR] Petrir le reste des ingredients. Sauf le beurre, incorporer le levain.</v>
      </c>
      <c r="C6"/>
      <c r="D6"/>
    </row>
    <row r="7">
      <c r="A7" t="s" s="15">
        <v>84</v>
      </c>
      <c r="B7" t="str" s="12">
        <f>Procedure!D4</f>
        <v>Faire pousser et rabattre. 2 pousses avec rabat entre chacune.</v>
      </c>
      <c r="C7"/>
      <c r="D7"/>
    </row>
    <row r="8">
      <c r="A8" t="s" s="15">
        <v>85</v>
      </c>
      <c r="B8" t="str" s="12">
        <f>"[FAÇONNER] "&amp;Procedure!D5</f>
        <v>[FAÇONNER] Faconner. Amandes au fond du moule, raisins kirsches incorpores.</v>
      </c>
      <c r="C8"/>
      <c r="D8"/>
    </row>
    <row r="9">
      <c r="A9" t="s" s="15">
        <v>86</v>
      </c>
      <c r="B9" t="str" s="12">
        <f>"[CUIRE] "&amp;Procedure!D6</f>
        <v>[CUIRE] Cuire. 200 degres, 35 a 45 min.</v>
      </c>
      <c r="C9"/>
      <c r="D9"/>
    </row>
    <row r="10">
      <c r="A10" t="s" s="15">
        <v>87</v>
      </c>
      <c r="B10" t="str" s="12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