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<sst xmlns="http://schemas.openxmlformats.org/spreadsheetml/2006/main" count="80" uniqueCount="80">
  <si>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</si>
  <si>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</si>
  <si>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</si>
  <si>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</si>
  <si>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</si>
  <si>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</si>
  <si>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</si>
  <si>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</si>
  <si>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</si>
  <si>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</si>
  <si>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</si>
  <si>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</si>
  <si>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</si>
  <si>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</si>
  <si>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</si>
  <si>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</si>
  <si>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</si>
  <si>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</si>
  <si>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</si>
  <si>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</si>
  <si>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</si>
  <si>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</si>
  <si>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</si>
  <si>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</si>
  <si>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</si>
  <si>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</si>
  <si>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</si>
  <si>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</si>
  <si>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</si>
  <si>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</si>
  <si>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</si>
  <si>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</si>
  <si>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Total</t>
  </si>
  <si>
    <t>Recette</t>
  </si>
  <si>
    <t>#</t>
  </si>
  <si>
    <t>Verbe</t>
  </si>
  <si>
    <t>Étape</t>
  </si>
  <si>
    <t>Précision technique</t>
  </si>
  <si>
    <t>Durée</t>
  </si>
  <si>
    <t>Velouté Choisy</t>
  </si>
  <si>
    <t>METTRE EN PLACE</t>
  </si>
  <si>
    <t>Mettre en place le poste de travail - 5 min  Denrées, matériels de préparation, de cuisson et de dressage.</t>
  </si>
  <si>
    <t>5 min (cuisson)</t>
  </si>
  <si>
    <t>MARQUER</t>
  </si>
  <si>
    <t>Marquer un excellent fond blanc de volaille - 15 min  Ajouter une poule en plus des carcasses et des abattis ou utiliser du fond blanc de volaille déshydraté.</t>
  </si>
  <si>
    <t>15 min (prepa)</t>
  </si>
  <si>
    <t>ÉPLUCHER</t>
  </si>
  <si>
    <t>ÉTUVER</t>
  </si>
  <si>
    <t>Etuver la julienne de champignons - 2 min  Létuver à couvert avec un peu de beurre.</t>
  </si>
  <si>
    <t>2 min (repos)</t>
  </si>
  <si>
    <t>PORTER</t>
  </si>
  <si>
    <t>16 min (repos)</t>
  </si>
  <si>
    <t>PASSER</t>
  </si>
  <si>
    <t>Passer et terminer la crème - 5 min La passer au chinois étamine en pressant fortement.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</si>
  <si>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</si>
  <si>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</si>
  <si>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</si>
  <si>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</si>
  <si>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</si>
  <si>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</si>
  <si>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BEURRE</t>
  </si>
  <si>
    <t>matiere</t>
  </si>
  <si>
    <t xml:space="preserve">    ↳ OEUF (ml) (conv.)</t>
  </si>
  <si>
    <t>conversion</t>
  </si>
  <si>
    <t xml:space="preserve">    ↳ FARINE (000)</t>
  </si>
  <si>
    <t xml:space="preserve">    ↳ EAU</t>
  </si>
  <si>
    <t xml:space="preserve">    ↳ choux fleur brisure</t>
  </si>
  <si>
    <t xml:space="preserve">    ↳ OEUF (P) (conv.)</t>
  </si>
  <si>
    <t xml:space="preserve">    ↳ Crème liquide entière 35% MG UHT</t>
  </si>
  <si>
    <t>Fiche technique — Velouté Choisy</t>
  </si>
  <si>
    <t>Velouté Choisy  EP_VELO_CHOI</t>
  </si>
  <si>
    <t>1.</t>
  </si>
  <si>
    <t>2.</t>
  </si>
  <si>
    <t xml:space="preserve">    OEUF (ml) (conv.)</t>
  </si>
  <si>
    <t xml:space="preserve">    OEUF (P) (conv.)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</si>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</sst>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0.08</v>
      </c>
      <c r="E7" s="6">
        <f>D7*$B$2</f>
        <v>0.08</v>
      </c>
      <c r="F7" t="s">
        <v>15</v>
      </c>
      <c r="G7" s="9">
        <f>E7*0.489836</f>
        <v>0.039187</v>
      </c>
    </row>
    <row r="8">
      <c r="A8" t="s" s="8">
        <v>16</v>
      </c>
      <c r="B8" t="s">
        <v>17</v>
      </c>
      <c r="C8" t="s">
        <v>18</v>
      </c>
      <c r="D8" s="4">
        <v>0.1</v>
      </c>
      <c r="E8" s="6">
        <f>D8*$B$2</f>
        <v>0.1</v>
      </c>
      <c r="F8" t="s">
        <v>15</v>
      </c>
      <c r="G8" s="9">
        <f>E8*3.9514</f>
        <v>0.39514</v>
      </c>
    </row>
    <row r="9">
      <c r="A9" t="s" s="8">
        <v>19</v>
      </c>
      <c r="B9" t="s">
        <v>20</v>
      </c>
      <c r="C9" t="s">
        <v>21</v>
      </c>
      <c r="D9" s="4">
        <v>6.909091</v>
      </c>
      <c r="E9" s="6">
        <f>D9*$B$2</f>
        <v>6.909091</v>
      </c>
      <c r="F9" t="s">
        <v>3</v>
      </c>
      <c r="G9" s="9">
        <f>E9*0.2699999964</f>
        <v>1.865455</v>
      </c>
    </row>
    <row r="10">
      <c r="A10" t="s" s="8">
        <v>22</v>
      </c>
      <c r="B10" t="s">
        <v>23</v>
      </c>
      <c r="C10" t="s">
        <v>24</v>
      </c>
      <c r="D10" s="4">
        <v>2</v>
      </c>
      <c r="E10" s="6">
        <f>D10*$B$2</f>
        <v>2</v>
      </c>
      <c r="F10" t="s">
        <v>25</v>
      </c>
      <c r="G10" s="9">
        <f>E10*0.003</f>
        <v>0.006</v>
      </c>
    </row>
    <row r="11">
      <c r="A11" t="s">
        <v>26</v>
      </c>
      <c r="B11" t="s">
        <v>27</v>
      </c>
      <c r="C11" t="s">
        <v>28</v>
      </c>
      <c r="D11" s="4">
        <v>0.2</v>
      </c>
      <c r="E11" s="6">
        <f>D11*$B$2</f>
        <v>0.2</v>
      </c>
      <c r="F11" t="s">
        <v>25</v>
      </c>
      <c r="G11" s="9">
        <f>E11*2.85</f>
        <v>0.57</v>
      </c>
    </row>
    <row r="12">
      <c r="A12" t="s" s="8">
        <v>29</v>
      </c>
      <c r="B12" t="s">
        <v>30</v>
      </c>
      <c r="C12" t="s">
        <v>31</v>
      </c>
      <c r="D12" s="4">
        <v>1</v>
      </c>
      <c r="E12" s="6">
        <f>D12*$B$2</f>
        <v>1</v>
      </c>
      <c r="F12" t="s">
        <v>3</v>
      </c>
      <c r="G12" s="9">
        <f>E12*0</f>
        <v>0</v>
      </c>
    </row>
    <row r="13">
      <c r="A13"/>
      <c r="B13"/>
      <c r="C13"/>
      <c r="D13"/>
      <c r="E13"/>
      <c r="F13" t="s" s="10">
        <v>32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37</v>
      </c>
      <c r="F1" t="s" s="7">
        <v>38</v>
      </c>
    </row>
    <row r="2">
      <c r="A2" t="s">
        <v>39</v>
      </c>
      <c r="B2">
        <v>1</v>
      </c>
      <c r="C2" t="s">
        <v>40</v>
      </c>
      <c r="D2" t="s" s="12">
        <v>41</v>
      </c>
      <c r="E2" t="s" s="12"/>
      <c r="F2" t="s">
        <v>42</v>
      </c>
    </row>
    <row r="3">
      <c r="A3" t="s">
        <v>39</v>
      </c>
      <c r="B3">
        <v>2</v>
      </c>
      <c r="C3" t="s">
        <v>43</v>
      </c>
      <c r="D3" t="s" s="12">
        <v>44</v>
      </c>
      <c r="E3" t="s" s="12"/>
      <c r="F3" t="s">
        <v>45</v>
      </c>
    </row>
    <row r="4">
      <c r="A4" t="s">
        <v>39</v>
      </c>
      <c r="B4">
        <v>3</v>
      </c>
      <c r="C4" t="s">
        <v>46</v>
      </c>
      <c r="D4" t="inlineStr" s="12">
        <is>
          <t>Préparer les légumes - 15 min Eplucher et laver soigneusement les poireaux et les champignons. Emincer les poireaux. Tailler les gros champignons de Paris en julienne (la citronner légè­rement) et réserver les parures pour le velouté .</t>
        </is>
      </c>
      <c r="E4" t="s" s="12"/>
      <c r="F4" t="s">
        <v>45</v>
      </c>
    </row>
    <row r="5">
      <c r="A5" t="s">
        <v>39</v>
      </c>
      <c r="B5">
        <v>4</v>
      </c>
      <c r="C5" t="s">
        <v>47</v>
      </c>
      <c r="D5" t="s" s="12">
        <v>48</v>
      </c>
      <c r="E5" t="s" s="12"/>
      <c r="F5" t="s">
        <v>49</v>
      </c>
    </row>
    <row r="6">
      <c r="A6" t="s">
        <v>39</v>
      </c>
      <c r="B6">
        <v>5</v>
      </c>
      <c r="C6" t="s">
        <v>50</v>
      </c>
      <c r="D6" t="inlineStr" s="12">
        <is>
          <t>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t>
        </is>
      </c>
      <c r="E6" t="s" s="12"/>
      <c r="F6" t="s">
        <v>51</v>
      </c>
    </row>
    <row r="7">
      <c r="A7" t="s">
        <v>39</v>
      </c>
      <c r="B7">
        <v>6</v>
      </c>
      <c r="C7" t="s">
        <v>52</v>
      </c>
      <c r="D7" t="s" s="12">
        <v>53</v>
      </c>
      <c r="E7" t="s" s="12"/>
      <c r="F7" t="s">
        <v>54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55</v>
      </c>
      <c r="B1" t="s" s="7">
        <v>56</v>
      </c>
      <c r="C1" t="s" s="7">
        <v>57</v>
      </c>
      <c r="D1" t="s" s="7">
        <v>58</v>
      </c>
      <c r="E1" t="s" s="7">
        <v>10</v>
      </c>
    </row>
    <row r="2">
      <c r="A2">
        <v>0</v>
      </c>
      <c r="B2" t="s">
        <v>39</v>
      </c>
      <c r="C2" t="s">
        <v>59</v>
      </c>
      <c r="D2" s="6">
        <f>'Besoins'!$B$2*1</f>
        <v>1</v>
      </c>
      <c r="E2" t="s">
        <v>3</v>
      </c>
    </row>
    <row r="3">
      <c r="A3">
        <v>1</v>
      </c>
      <c r="B3" t="s">
        <v>60</v>
      </c>
      <c r="C3" t="s">
        <v>61</v>
      </c>
      <c r="D3" s="6">
        <f>'Besoins'!$B$2*0.1</f>
        <v>0.1</v>
      </c>
      <c r="E3" t="s">
        <v>15</v>
      </c>
    </row>
    <row r="4">
      <c r="A4">
        <v>1</v>
      </c>
      <c r="B4" t="s">
        <v>62</v>
      </c>
      <c r="C4" t="s">
        <v>63</v>
      </c>
      <c r="D4" s="6">
        <f>'Besoins'!$B$2*0.16</f>
        <v>0.16</v>
      </c>
      <c r="E4" t="s">
        <v>15</v>
      </c>
    </row>
    <row r="5">
      <c r="A5">
        <v>1</v>
      </c>
      <c r="B5" t="s">
        <v>64</v>
      </c>
      <c r="C5" t="s">
        <v>61</v>
      </c>
      <c r="D5" s="6">
        <f>'Besoins'!$B$2*0.08</f>
        <v>0.08</v>
      </c>
      <c r="E5" t="s">
        <v>15</v>
      </c>
    </row>
    <row r="6">
      <c r="A6">
        <v>1</v>
      </c>
      <c r="B6" t="s">
        <v>65</v>
      </c>
      <c r="C6" t="s">
        <v>61</v>
      </c>
      <c r="D6" s="6">
        <f>'Besoins'!$B$2*2</f>
        <v>2</v>
      </c>
      <c r="E6" t="s">
        <v>25</v>
      </c>
    </row>
    <row r="7">
      <c r="A7">
        <v>1</v>
      </c>
      <c r="B7" t="s">
        <v>66</v>
      </c>
      <c r="C7" t="s">
        <v>61</v>
      </c>
      <c r="D7" s="6">
        <f>'Besoins'!$B$2*1</f>
        <v>1</v>
      </c>
      <c r="E7" t="s">
        <v>15</v>
      </c>
    </row>
    <row r="8">
      <c r="A8">
        <v>1</v>
      </c>
      <c r="B8" t="s">
        <v>67</v>
      </c>
      <c r="C8" t="s">
        <v>63</v>
      </c>
      <c r="D8" s="6">
        <f>'Besoins'!$B$2*4</f>
        <v>4</v>
      </c>
      <c r="E8" t="s">
        <v>3</v>
      </c>
    </row>
    <row r="9">
      <c r="A9">
        <v>1</v>
      </c>
      <c r="B9" t="s">
        <v>68</v>
      </c>
      <c r="C9" t="s">
        <v>61</v>
      </c>
      <c r="D9" s="6">
        <f>'Besoins'!$B$2*0.2</f>
        <v>0.2</v>
      </c>
      <c r="E9" t="s">
        <v>25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69</v>
      </c>
      <c r="B1"/>
      <c r="C1"/>
      <c r="D1"/>
    </row>
    <row r="2">
      <c r="A2" t="str" s="13">
        <f>"EP_VELO_CHOI · CUI.ENC.POTAGES · référence : "&amp;Besoins!B3&amp;" "&amp;Besoins!C3&amp;" · multiplicateur réglable sur la feuille ""Besoins"""</f>
        <v>EP_VELO_CHOI · CUI.ENC.POTAGES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70</v>
      </c>
      <c r="B4"/>
      <c r="C4"/>
      <c r="D4"/>
    </row>
    <row r="5">
      <c r="A5" t="s" s="15">
        <v>71</v>
      </c>
      <c r="B5" t="str" s="12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5">
        <v>72</v>
      </c>
      <c r="B6" t="str" s="12">
        <f>"[MARQUER] "&amp;Procedure!D3</f>
        <v>[MARQUER] Marquer un excellent fond blanc de volaille - 15 min  Ajouter une poule en plus des carcasses et des abattis ou utiliser du fond blanc de volaille déshydraté.</v>
      </c>
      <c r="C6"/>
      <c r="D6"/>
    </row>
    <row r="7">
      <c r="A7"/>
      <c r="B7" t="s">
        <v>73</v>
      </c>
      <c r="C7" s="6">
        <f>'Besoins'!$B$2*0.16</f>
        <v>0.16</v>
      </c>
      <c r="D7" t="s">
        <v>15</v>
      </c>
    </row>
    <row r="8">
      <c r="A8"/>
      <c r="B8" t="str">
        <f>Besoins!B10</f>
        <v>EAU</v>
      </c>
      <c r="C8" s="6">
        <f>Besoins!E10</f>
        <v>2</v>
      </c>
      <c r="D8" t="str">
        <f>Besoins!F10</f>
        <v>lt</v>
      </c>
    </row>
    <row r="9">
      <c r="A9"/>
      <c r="B9" t="str">
        <f>Besoins!B12</f>
        <v>choux fleur brisure</v>
      </c>
      <c r="C9" s="6">
        <f>Besoins!E12</f>
        <v>1</v>
      </c>
      <c r="D9" t="str">
        <f>Besoins!F12</f>
        <v>kg</v>
      </c>
    </row>
    <row r="10">
      <c r="A10"/>
      <c r="B10" t="s">
        <v>74</v>
      </c>
      <c r="C10" s="6">
        <f>'Besoins'!$B$2*4</f>
        <v>4</v>
      </c>
      <c r="D10" t="s">
        <v>3</v>
      </c>
    </row>
    <row r="11">
      <c r="A11" t="s" s="15">
        <v>75</v>
      </c>
      <c r="B11" t="str" s="12">
        <f>"[ÉPLUCHER] "&amp;Procedure!D4</f>
        <v>[ÉPLUCHER] Préparer les légumes - 15 min Eplucher et laver soigneusement les poireaux et les champignons. Emincer les poireaux. Tailler les gros champignons de Paris en julienne (la citronner légè­rement) et réserver les parures pour le velouté .</v>
      </c>
      <c r="C11"/>
      <c r="D11"/>
    </row>
    <row r="12">
      <c r="A12" t="s" s="15">
        <v>76</v>
      </c>
      <c r="B12" t="str" s="12">
        <f>"[ÉTUVER] "&amp;Procedure!D5</f>
        <v>[ÉTUVER] Etuver la julienne de champignons - 2 min  Létuver à couvert avec un peu de beurre.</v>
      </c>
      <c r="C12"/>
      <c r="D12"/>
    </row>
    <row r="13">
      <c r="A13"/>
      <c r="B13" t="str">
        <f>Besoins!B8</f>
        <v>BEURRE</v>
      </c>
      <c r="C13" s="6">
        <f>Besoins!E8</f>
        <v>0.1</v>
      </c>
      <c r="D13" t="str">
        <f>Besoins!F8</f>
        <v>kg</v>
      </c>
    </row>
    <row r="14">
      <c r="A14" t="s" s="15">
        <v>77</v>
      </c>
      <c r="B14" t="str" s="12">
        <f>"[PORTER] "&amp;Procedure!D6</f>
        <v>[PORTER] Marquer le velouté en cuisson - 10 min Porter le fond blanc de volaille à ébullition. Suer au beurre (sans coloration) les blancs de poireaux et les parures de champignons émincées. Ajouter la farine et cuire doucement le roux blanc durant 3 à 4 min. Refroidir le roux. Verser progressivement le fond blanc de volaille sur le roux en remuant sans discontinuer jusquà la reprise de lébullition. Saler légèrement. Cuire doucement et régulièrement durant 30 à 35 min. Remuer durant la cuisson à laide dune spatule à réduction.</v>
      </c>
      <c r="C14"/>
      <c r="D14"/>
    </row>
    <row r="15">
      <c r="A15"/>
      <c r="B15" t="str">
        <f>Besoins!B7</f>
        <v>FARINE (000)</v>
      </c>
      <c r="C15" s="6">
        <f>Besoins!E7</f>
        <v>0.08</v>
      </c>
      <c r="D15" t="str">
        <f>Besoins!F7</f>
        <v>kg</v>
      </c>
    </row>
    <row r="16">
      <c r="A16" t="s" s="15">
        <v>78</v>
      </c>
      <c r="B16" t="str" s="12">
        <f>"[PASSER] "&amp;Procedure!D7</f>
        <v>[PASSER] Passer et terminer la crème - 5 min La passer au chinois étamine en pressant fortement.</v>
      </c>
      <c r="C16"/>
      <c r="D16"/>
    </row>
    <row r="17">
      <c r="A17"/>
      <c r="B17" t="str">
        <f>Besoins!B11</f>
        <v>Crème liquide entière 35% MG UHT</v>
      </c>
      <c r="C17" s="6">
        <f>Besoins!E11</f>
        <v>0.2</v>
      </c>
      <c r="D17" t="str">
        <f>Besoins!F11</f>
        <v>lt</v>
      </c>
    </row>
    <row r="18">
      <c r="A18"/>
      <c r="B18"/>
      <c r="C18"/>
      <c r="D18"/>
    </row>
    <row r="19">
      <c r="A19" t="s" s="16">
        <v>79</v>
      </c>
      <c r="B19"/>
      <c r="C19"/>
      <c r="D19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2:D12"/>
    <mergeCell ref="B14:D14"/>
    <mergeCell ref="B16:D16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2026-09-23T19:03:17Z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2026-09-23T19:03:17Z</dcterms:modified>
  <cp:revision>1</cp:revision>
</cp:coreProperties>
</file>