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<sst xmlns="http://schemas.openxmlformats.org/spreadsheetml/2006/main" count="85" uniqueCount="85">
  <si>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</si>
  <si>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</si>
  <si>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</si>
  <si>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</si>
  <si>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</si>
  <si>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</si>
  <si>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</si>
  <si>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</si>
  <si>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</si>
  <si>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</si>
  <si>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</si>
  <si>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</si>
  <si>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</si>
  <si>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</si>
  <si>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</si>
  <si>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</si>
  <si>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</si>
  <si>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</si>
  <si>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</si>
  <si>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</si>
  <si>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</si>
  <si>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</si>
  <si>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</si>
  <si>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</si>
  <si>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</si>
  <si>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</si>
  <si>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</si>
  <si>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</si>
  <si>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</si>
  <si>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</si>
  <si>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</si>
  <si>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</si>
  <si>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</si>
  <si>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</si>
  <si>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</si>
  <si>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</si>
  <si>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</si>
  <si>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</si>
  <si>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</si>
  <si>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</si>
  <si>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</si>
  <si>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</si>
  <si>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</si>
  <si>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</si>
  <si>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</si>
  <si>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Marquise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</si>
  <si>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</si>
  <si>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</si>
  <si>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</si>
  <si>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</si>
  <si>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</si>
  <si>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</si>
  <si>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</si>
  <si>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</si>
  <si>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</si>
  <si>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</si>
  <si>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</si>
  <si>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</si>
  <si>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</si>
  <si>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</si>
  <si>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</si>
  <si>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</si>
  <si>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</si>
  <si>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</si>
  <si>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</si>
  <si>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</si>
  <si>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</si>
  <si>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</si>
  <si>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</si>
  <si>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</si>
  <si>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 xml:space="preserve">    ↳ SUCRE (S2)</t>
  </si>
  <si>
    <t xml:space="preserve">    ↳ EAU</t>
  </si>
  <si>
    <t xml:space="preserve">    ↳ OEUF (ml) (conv.)</t>
  </si>
  <si>
    <t xml:space="preserve">    ↳ RHUM 50ø</t>
  </si>
  <si>
    <t xml:space="preserve">    ↳ AMANDES FFILES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</si>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</sst>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E7*13.3119</f>
        <v>0.532476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E8*0.489836</f>
        <v>0.06123</v>
      </c>
    </row>
    <row r="9">
      <c r="A9" t="s" s="8">
        <v>20</v>
      </c>
      <c r="B9" t="s">
        <v>21</v>
      </c>
      <c r="C9" t="s">
        <v>22</v>
      </c>
      <c r="D9" s="4">
        <v>0.02</v>
      </c>
      <c r="E9" s="6">
        <f>D9*$B$2</f>
        <v>0.02</v>
      </c>
      <c r="F9" t="s">
        <v>19</v>
      </c>
      <c r="G9" s="9">
        <f>E9*3.9514</f>
        <v>0.079028</v>
      </c>
    </row>
    <row r="10">
      <c r="A10" t="s" s="8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19</v>
      </c>
      <c r="G10" s="9">
        <f>E10*7.13934</f>
        <v>0.713934</v>
      </c>
    </row>
    <row r="11">
      <c r="A11" t="s" s="8">
        <v>26</v>
      </c>
      <c r="B11" t="s">
        <v>27</v>
      </c>
      <c r="C11" t="s">
        <v>28</v>
      </c>
      <c r="D11" s="4">
        <v>4.727273</v>
      </c>
      <c r="E11" s="6">
        <f>D11*$B$2</f>
        <v>4.727273</v>
      </c>
      <c r="F11" t="s">
        <v>3</v>
      </c>
      <c r="G11" s="9">
        <f>E11*0.2699999844</f>
        <v>1.276364</v>
      </c>
    </row>
    <row r="12">
      <c r="A12" t="s" s="8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15</v>
      </c>
      <c r="G12" s="9">
        <f>E12*0.003</f>
        <v>0.00012</v>
      </c>
    </row>
    <row r="13">
      <c r="A13" t="s" s="8">
        <v>32</v>
      </c>
      <c r="B13" t="s">
        <v>33</v>
      </c>
      <c r="C13" t="s">
        <v>34</v>
      </c>
      <c r="D13" s="4">
        <v>0.125</v>
      </c>
      <c r="E13" s="6">
        <f>D13*$B$2</f>
        <v>0.125</v>
      </c>
      <c r="F13" t="s">
        <v>3</v>
      </c>
      <c r="G13" s="9">
        <f>E13*0</f>
        <v>0</v>
      </c>
    </row>
    <row r="14">
      <c r="A14" t="s" s="8">
        <v>35</v>
      </c>
      <c r="B14" t="s">
        <v>36</v>
      </c>
      <c r="C14" t="s">
        <v>37</v>
      </c>
      <c r="D14" s="4">
        <v>0.2</v>
      </c>
      <c r="E14" s="6">
        <f>D14*$B$2</f>
        <v>0.2</v>
      </c>
      <c r="F14" t="s">
        <v>19</v>
      </c>
      <c r="G14" s="9">
        <f>E14*0.95</f>
        <v>0.19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 t="s">
        <v>48</v>
      </c>
    </row>
    <row r="3">
      <c r="A3" t="s">
        <v>45</v>
      </c>
      <c r="B3">
        <v>2</v>
      </c>
      <c r="C3" t="s">
        <v>49</v>
      </c>
      <c r="D3" t="s" s="12">
        <v>50</v>
      </c>
      <c r="E3" t="s" s="12"/>
      <c r="F3" t="s">
        <v>51</v>
      </c>
    </row>
    <row r="4">
      <c r="A4" t="s">
        <v>45</v>
      </c>
      <c r="B4">
        <v>3</v>
      </c>
      <c r="C4" t="s">
        <v>52</v>
      </c>
      <c r="D4" t="s" s="12">
        <v>53</v>
      </c>
      <c r="E4" t="s" s="12"/>
      <c r="F4" t="s">
        <v>54</v>
      </c>
    </row>
    <row r="5">
      <c r="A5" t="s">
        <v>45</v>
      </c>
      <c r="B5">
        <v>4</v>
      </c>
      <c r="C5" t="s">
        <v>55</v>
      </c>
      <c r="D5" t="inlineStr" s="12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2"/>
      <c r="F5" t="s">
        <v>56</v>
      </c>
    </row>
    <row r="6">
      <c r="A6" t="s">
        <v>45</v>
      </c>
      <c r="B6">
        <v>5</v>
      </c>
      <c r="C6" t="s">
        <v>57</v>
      </c>
      <c r="D6" t="inlineStr" s="12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2"/>
      <c r="F6" t="s">
        <v>58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45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'Besoins'!$B$2*4</f>
        <v>4</v>
      </c>
      <c r="E3" t="s">
        <v>3</v>
      </c>
    </row>
    <row r="4">
      <c r="A4">
        <v>1</v>
      </c>
      <c r="B4" t="s">
        <v>66</v>
      </c>
      <c r="C4" t="s">
        <v>67</v>
      </c>
      <c r="D4" s="6">
        <f>'Besoins'!$B$2*0.125</f>
        <v>0.125</v>
      </c>
      <c r="E4" t="s">
        <v>19</v>
      </c>
    </row>
    <row r="5">
      <c r="A5">
        <v>1</v>
      </c>
      <c r="B5" t="s">
        <v>68</v>
      </c>
      <c r="C5" t="s">
        <v>67</v>
      </c>
      <c r="D5" s="6">
        <f>'Besoins'!$B$2*0.125</f>
        <v>0.125</v>
      </c>
      <c r="E5" t="s">
        <v>19</v>
      </c>
    </row>
    <row r="6">
      <c r="A6">
        <v>1</v>
      </c>
      <c r="B6" t="s">
        <v>69</v>
      </c>
      <c r="C6" t="s">
        <v>67</v>
      </c>
      <c r="D6" s="6">
        <f>'Besoins'!$B$2*0.02</f>
        <v>0.02</v>
      </c>
      <c r="E6" t="s">
        <v>19</v>
      </c>
    </row>
    <row r="7">
      <c r="A7">
        <v>1</v>
      </c>
      <c r="B7" t="s">
        <v>70</v>
      </c>
      <c r="C7" t="s">
        <v>67</v>
      </c>
      <c r="D7" s="6">
        <f>'Besoins'!$B$2*0.2</f>
        <v>0.2</v>
      </c>
      <c r="E7" t="s">
        <v>19</v>
      </c>
    </row>
    <row r="8">
      <c r="A8">
        <v>1</v>
      </c>
      <c r="B8" t="s">
        <v>71</v>
      </c>
      <c r="C8" t="s">
        <v>67</v>
      </c>
      <c r="D8" s="6">
        <f>'Besoins'!$B$2*0.04</f>
        <v>0.04</v>
      </c>
      <c r="E8" t="s">
        <v>15</v>
      </c>
    </row>
    <row r="9">
      <c r="A9">
        <v>1</v>
      </c>
      <c r="B9" t="s">
        <v>72</v>
      </c>
      <c r="C9" t="s">
        <v>65</v>
      </c>
      <c r="D9" s="6">
        <f>'Besoins'!$B$2*0.04</f>
        <v>0.04</v>
      </c>
      <c r="E9" t="s">
        <v>19</v>
      </c>
    </row>
    <row r="10">
      <c r="A10">
        <v>1</v>
      </c>
      <c r="B10" t="s">
        <v>73</v>
      </c>
      <c r="C10" t="s">
        <v>67</v>
      </c>
      <c r="D10" s="6">
        <f>'Besoins'!$B$2*0.04</f>
        <v>0.04</v>
      </c>
      <c r="E10" t="s">
        <v>15</v>
      </c>
    </row>
    <row r="11">
      <c r="A11">
        <v>1</v>
      </c>
      <c r="B11" t="s">
        <v>74</v>
      </c>
      <c r="C11" t="s">
        <v>67</v>
      </c>
      <c r="D11" s="6">
        <f>'Besoins'!$B$2*0.1</f>
        <v>0.1</v>
      </c>
      <c r="E11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78</v>
      </c>
      <c r="B6" t="str" s="12">
        <f>"[CHEMISER] "&amp;Procedure!D3</f>
        <v>[CHEMISER] Chemiser le moule à génoise - 3 min (voir p. 351 et fiche pré­cédente)</v>
      </c>
      <c r="C6"/>
      <c r="D6"/>
    </row>
    <row r="7">
      <c r="A7"/>
      <c r="B7" t="s">
        <v>79</v>
      </c>
      <c r="C7" s="6">
        <f>'Besoins'!$B$2*4</f>
        <v>4</v>
      </c>
      <c r="D7" t="s">
        <v>3</v>
      </c>
    </row>
    <row r="8">
      <c r="A8"/>
      <c r="B8" t="str">
        <f>Besoins!B8</f>
        <v>FARINE (000)</v>
      </c>
      <c r="C8" s="6">
        <f>Besoins!E8</f>
        <v>0.125</v>
      </c>
      <c r="D8" t="str">
        <f>Besoins!F8</f>
        <v>kg</v>
      </c>
    </row>
    <row r="9">
      <c r="A9"/>
      <c r="B9" t="str">
        <f>Besoins!B12</f>
        <v>EAU</v>
      </c>
      <c r="C9" s="6">
        <f>Besoins!E12</f>
        <v>0.04</v>
      </c>
      <c r="D9" t="str">
        <f>Besoins!F12</f>
        <v>lt</v>
      </c>
    </row>
    <row r="10">
      <c r="A10"/>
      <c r="B10" t="s">
        <v>80</v>
      </c>
      <c r="C10" s="6">
        <f>'Besoins'!$B$2*0.04</f>
        <v>0.04</v>
      </c>
      <c r="D10" t="s">
        <v>19</v>
      </c>
    </row>
    <row r="11">
      <c r="A11"/>
      <c r="B11" t="str">
        <f>Besoins!B10</f>
        <v>AMANDES FFILES</v>
      </c>
      <c r="C11" s="6">
        <f>Besoins!E10</f>
        <v>0.1</v>
      </c>
      <c r="D11" t="str">
        <f>Besoins!F10</f>
        <v>kg</v>
      </c>
    </row>
    <row r="12">
      <c r="A12" t="s" s="15">
        <v>81</v>
      </c>
      <c r="B12" t="str" s="12">
        <f>"[RÉALISER] "&amp;Procedure!D4</f>
        <v>[RÉALISER] Réaliser la génoise - 15 min</v>
      </c>
      <c r="C12"/>
      <c r="D12"/>
    </row>
    <row r="13">
      <c r="A13" t="s" s="15">
        <v>82</v>
      </c>
      <c r="B13" t="str" s="12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Besoins!B13</f>
        <v>sucre semoule</v>
      </c>
      <c r="C14" s="6">
        <f>Besoins!E13</f>
        <v>0.125</v>
      </c>
      <c r="D14" t="str">
        <f>Besoins!F13</f>
        <v>kg</v>
      </c>
    </row>
    <row r="15">
      <c r="A15"/>
      <c r="B15" t="str">
        <f>Besoins!B14</f>
        <v>SUCRE (S2)</v>
      </c>
      <c r="C15" s="6">
        <f>Besoins!E14</f>
        <v>0.2</v>
      </c>
      <c r="D15" t="str">
        <f>Besoins!F14</f>
        <v>kg</v>
      </c>
    </row>
    <row r="16">
      <c r="A16"/>
      <c r="B16" t="str">
        <f>Besoins!B7</f>
        <v>RHUM 50ø</v>
      </c>
      <c r="C16" s="6">
        <f>Besoins!E7</f>
        <v>0.04</v>
      </c>
      <c r="D16" t="str">
        <f>Besoins!F7</f>
        <v>lt</v>
      </c>
    </row>
    <row r="17">
      <c r="A17" t="s" s="15">
        <v>83</v>
      </c>
      <c r="B17" t="str" s="12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Besoins!B9</f>
        <v>BEURRE</v>
      </c>
      <c r="C18" s="6">
        <f>Besoins!E9</f>
        <v>0.02</v>
      </c>
      <c r="D18" t="str">
        <f>Besoins!F9</f>
        <v>kg</v>
      </c>
    </row>
    <row r="19">
      <c r="A19"/>
      <c r="B19"/>
      <c r="C19"/>
      <c r="D19"/>
    </row>
    <row r="20">
      <c r="A20" t="s" s="16">
        <v>84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2026-09-24T15:51:27Z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2026-09-24T15:51:27Z</dcterms:modified>
  <cp:revision>1</cp:revision>
</cp:coreProperties>
</file>