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<sst xmlns="http://schemas.openxmlformats.org/spreadsheetml/2006/main" count="80" uniqueCount="80">
  <si>
    <t>Besoins matière</t>
  </si>
  <si>
    <t>Multiplicateur souhaité</t>
  </si>
  <si>
    <t>Quantité de référence</t>
  </si>
  <si>
    <t>pc</t>
  </si>
  <si>
    <t>Quantité obtenue</t>
  </si>
  <si>
    <t>Code</t>
  </si>
  <si>
    <t>Matière première</t>
  </si>
  <si>
    <t>Classe</t>
  </si>
  <si>
    <t>Base (×1, modifiable)</t>
  </si>
  <si>
    <t>Quantité</t>
  </si>
  <si>
    <t>Unité</t>
  </si>
  <si>
    <t>Coût</t>
  </si>
  <si>
    <t>RNME101466</t>
  </si>
  <si>
    <t>Sucre poudre sac 1kg</t>
  </si>
  <si>
    <t>Pâtisserie épicerie sucrée</t>
  </si>
  <si>
    <t>kg</t>
  </si>
  <si>
    <t>FAR-T55</t>
  </si>
  <si>
    <t>Farine de blé T55</t>
  </si>
  <si>
    <t>Farines de blé</t>
  </si>
  <si>
    <t>BEU-DOUX</t>
  </si>
  <si>
    <t>Beurre doux 82% MG plaquette</t>
  </si>
  <si>
    <t>Beurres et margarines</t>
  </si>
  <si>
    <t>LAIT-ENT-UHT</t>
  </si>
  <si>
    <t>Lait entier UHT 3,5% MG brique 1L</t>
  </si>
  <si>
    <t>Laits et laits en poudre</t>
  </si>
  <si>
    <t>lt</t>
  </si>
  <si>
    <t>OVO-BLANC-LIQ</t>
  </si>
  <si>
    <t>Blanc d'oeuf liquide pasteurisé</t>
  </si>
  <si>
    <t>Ovoproduits</t>
  </si>
  <si>
    <t>SUC-GLACE</t>
  </si>
  <si>
    <t>Sucre glace tamisé</t>
  </si>
  <si>
    <t>Sucres et édulcorants</t>
  </si>
  <si>
    <t>Total</t>
  </si>
  <si>
    <t>Recette</t>
  </si>
  <si>
    <t>#</t>
  </si>
  <si>
    <t>Verbe</t>
  </si>
  <si>
    <t>Étape</t>
  </si>
  <si>
    <t>Précision technique</t>
  </si>
  <si>
    <t>Durée</t>
  </si>
  <si>
    <t>Soufflés à la Liqueur</t>
  </si>
  <si>
    <t>METTRE EN PLACE</t>
  </si>
  <si>
    <t>Mettre en place le poste de travail - 5 min • Denrées, matériels de préparation, de cuisson et de dressage.</t>
  </si>
  <si>
    <t>5 min (cuisson)</t>
  </si>
  <si>
    <t>CONFECTIONNER</t>
  </si>
  <si>
    <t>20 min (cuisson)</t>
  </si>
  <si>
    <t>CHEMISER</t>
  </si>
  <si>
    <t>Chemiser les moules à soufflé - 5 min (voir p. 353) • Les beurrer à l'aide d'un pinceau et les sucrer avec un peu de sucre semoule.</t>
  </si>
  <si>
    <t>5 min (prepa)</t>
  </si>
  <si>
    <t>PUNCHER</t>
  </si>
  <si>
    <t>Imbiber les biscuits à la cuiller avec 0,04 l de liqueur - 2 min</t>
  </si>
  <si>
    <t>2 min (prepa)</t>
  </si>
  <si>
    <t>DÉTENDRE</t>
  </si>
  <si>
    <t>10 min (prepa)</t>
  </si>
  <si>
    <t>MOULER</t>
  </si>
  <si>
    <t>MARQUER</t>
  </si>
  <si>
    <t>13 min (cuisson)</t>
  </si>
  <si>
    <t>DRESSER</t>
  </si>
  <si>
    <t>Niveau</t>
  </si>
  <si>
    <t>Composant</t>
  </si>
  <si>
    <t>Type</t>
  </si>
  <si>
    <t>Quantité (× multiplicateur, voir feuille Besoins)</t>
  </si>
  <si>
    <t>recette</t>
  </si>
  <si>
    <t xml:space="preserve">    ↳ Lait entier UHT 3,5% MG brique 1L</t>
  </si>
  <si>
    <t>matiere</t>
  </si>
  <si>
    <t xml:space="preserve">    ↳ Blanc d'oeuf liquide pasteurisé</t>
  </si>
  <si>
    <t xml:space="preserve">    ↳ Farine de blé T55</t>
  </si>
  <si>
    <t xml:space="preserve">    ↳ Sucre glace tamisé</t>
  </si>
  <si>
    <t xml:space="preserve">    ↳ Sucre poudre sac 1kg</t>
  </si>
  <si>
    <t xml:space="preserve">    ↳ Beurre doux 82% MG plaquette</t>
  </si>
  <si>
    <t>Fiche technique — Soufflés à la Liqueur</t>
  </si>
  <si>
    <t>Soufflés à la Liqueur  00002576</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</si>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</sst>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15</v>
      </c>
      <c r="G7" s="8">
        <f>E7*2.7</f>
        <v>0.0081</v>
      </c>
    </row>
    <row r="8">
      <c r="A8" t="s">
        <v>16</v>
      </c>
      <c r="B8" t="s">
        <v>17</v>
      </c>
      <c r="C8" t="s">
        <v>18</v>
      </c>
      <c r="D8" s="4">
        <v>0.009</v>
      </c>
      <c r="E8" s="6">
        <f>D8*$B$2</f>
        <v>0.009</v>
      </c>
      <c r="F8" t="s">
        <v>15</v>
      </c>
      <c r="G8" s="8">
        <f>E8*0.56</f>
        <v>0.00504</v>
      </c>
    </row>
    <row r="9">
      <c r="A9" t="s">
        <v>19</v>
      </c>
      <c r="B9" t="s">
        <v>20</v>
      </c>
      <c r="C9" t="s">
        <v>21</v>
      </c>
      <c r="D9" s="4">
        <v>0.003</v>
      </c>
      <c r="E9" s="6">
        <f>D9*$B$2</f>
        <v>0.003</v>
      </c>
      <c r="F9" t="s">
        <v>15</v>
      </c>
      <c r="G9" s="8">
        <f>E9*5.2</f>
        <v>0.0156</v>
      </c>
    </row>
    <row r="10">
      <c r="A10" t="s">
        <v>22</v>
      </c>
      <c r="B10" t="s">
        <v>23</v>
      </c>
      <c r="C10" t="s">
        <v>24</v>
      </c>
      <c r="D10" s="4">
        <v>0.063</v>
      </c>
      <c r="E10" s="6">
        <f>D10*$B$2</f>
        <v>0.063</v>
      </c>
      <c r="F10" t="s">
        <v>25</v>
      </c>
      <c r="G10" s="8">
        <f>E10*1.05</f>
        <v>0.06615</v>
      </c>
    </row>
    <row r="11">
      <c r="A11" t="s">
        <v>26</v>
      </c>
      <c r="B11" t="s">
        <v>27</v>
      </c>
      <c r="C11" t="s">
        <v>28</v>
      </c>
      <c r="D11" s="4">
        <v>0.01</v>
      </c>
      <c r="E11" s="6">
        <f>D11*$B$2</f>
        <v>0.01</v>
      </c>
      <c r="F11" t="s">
        <v>15</v>
      </c>
      <c r="G11" s="8">
        <f>E11*3.2</f>
        <v>0.032</v>
      </c>
    </row>
    <row r="12">
      <c r="A12" t="s">
        <v>29</v>
      </c>
      <c r="B12" t="s">
        <v>30</v>
      </c>
      <c r="C12" t="s">
        <v>31</v>
      </c>
      <c r="D12" s="4">
        <v>0.001</v>
      </c>
      <c r="E12" s="6">
        <f>D12*$B$2</f>
        <v>0.001</v>
      </c>
      <c r="F12" t="s">
        <v>15</v>
      </c>
      <c r="G12" s="8">
        <f>E12*1.05</f>
        <v>0.00105</v>
      </c>
    </row>
    <row r="13">
      <c r="A13"/>
      <c r="B13"/>
      <c r="C13"/>
      <c r="D13"/>
      <c r="E13"/>
      <c r="F13" t="s" s="9">
        <v>32</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t="s">
        <v>40</v>
      </c>
      <c r="D2" t="s" s="11">
        <v>41</v>
      </c>
      <c r="E2" t="s" s="11"/>
      <c r="F2" t="s">
        <v>42</v>
      </c>
    </row>
    <row r="3">
      <c r="A3" t="s">
        <v>39</v>
      </c>
      <c r="B3">
        <v>2</v>
      </c>
      <c r="C3" t="s">
        <v>43</v>
      </c>
      <c r="D3" t="inlineStr" s="11">
        <is>
          <t>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t>
        </is>
      </c>
      <c r="E3" t="s" s="11"/>
      <c r="F3" t="s">
        <v>44</v>
      </c>
    </row>
    <row r="4">
      <c r="A4" t="s">
        <v>39</v>
      </c>
      <c r="B4">
        <v>3</v>
      </c>
      <c r="C4" t="s">
        <v>45</v>
      </c>
      <c r="D4" t="s" s="11">
        <v>46</v>
      </c>
      <c r="E4" t="s" s="11"/>
      <c r="F4" t="s">
        <v>47</v>
      </c>
    </row>
    <row r="5">
      <c r="A5" t="s">
        <v>39</v>
      </c>
      <c r="B5">
        <v>4</v>
      </c>
      <c r="C5" t="s">
        <v>48</v>
      </c>
      <c r="D5" t="s" s="11">
        <v>49</v>
      </c>
      <c r="E5" t="s" s="11"/>
      <c r="F5" t="s">
        <v>50</v>
      </c>
    </row>
    <row r="6">
      <c r="A6" t="s">
        <v>39</v>
      </c>
      <c r="B6">
        <v>5</v>
      </c>
      <c r="C6" t="s">
        <v>51</v>
      </c>
      <c r="D6" t="inlineStr" s="11">
        <is>
          <t>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t>
        </is>
      </c>
      <c r="E6" t="s" s="11"/>
      <c r="F6" t="s">
        <v>52</v>
      </c>
    </row>
    <row r="7">
      <c r="A7" t="s">
        <v>39</v>
      </c>
      <c r="B7">
        <v>6</v>
      </c>
      <c r="C7" t="s">
        <v>53</v>
      </c>
      <c r="D7" t="inlineStr" s="11">
        <is>
          <t>Mouler les soufflés - 5 min • Disposer la moitié des biscuits au fond des moules. • Verser un peu d'appareil à soufflé, puis disposer le reste des biscuits. • Emplir les moules jusqu'à ras bord. • Lisser la surface et la canneler à l'aide d'une spatule métallique.</t>
        </is>
      </c>
      <c r="E7" t="s" s="11"/>
      <c r="F7" t="s">
        <v>47</v>
      </c>
    </row>
    <row r="8">
      <c r="A8" t="s">
        <v>39</v>
      </c>
      <c r="B8">
        <v>7</v>
      </c>
      <c r="C8" t="s">
        <v>54</v>
      </c>
      <c r="D8" t="inlineStr" s="11">
        <is>
          <t>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t>
        </is>
      </c>
      <c r="E8" t="s" s="11"/>
      <c r="F8" t="s">
        <v>55</v>
      </c>
    </row>
    <row r="9">
      <c r="A9" t="s">
        <v>39</v>
      </c>
      <c r="B9">
        <v>8</v>
      </c>
      <c r="C9" t="s">
        <v>56</v>
      </c>
      <c r="D9" t="inlineStr" s="11">
        <is>
          <t>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t>
        </is>
      </c>
      <c r="E9" t="s" s="11"/>
      <c r="F9" t="s">
        <v>42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39</v>
      </c>
      <c r="C2" t="s">
        <v>61</v>
      </c>
      <c r="D2" s="6">
        <f>'Besoins'!$B$2*8</f>
        <v>8</v>
      </c>
      <c r="E2" t="s">
        <v>3</v>
      </c>
    </row>
    <row r="3">
      <c r="A3">
        <v>1</v>
      </c>
      <c r="B3" t="s">
        <v>62</v>
      </c>
      <c r="C3" t="s">
        <v>63</v>
      </c>
      <c r="D3" s="6">
        <f>'Besoins'!$B$2*0.063</f>
        <v>0.063</v>
      </c>
      <c r="E3" t="s">
        <v>25</v>
      </c>
    </row>
    <row r="4">
      <c r="A4">
        <v>1</v>
      </c>
      <c r="B4" t="s">
        <v>64</v>
      </c>
      <c r="C4" t="s">
        <v>63</v>
      </c>
      <c r="D4" s="6">
        <f>'Besoins'!$B$2*0.01</f>
        <v>0.01</v>
      </c>
      <c r="E4" t="s">
        <v>15</v>
      </c>
    </row>
    <row r="5">
      <c r="A5">
        <v>1</v>
      </c>
      <c r="B5" t="s">
        <v>65</v>
      </c>
      <c r="C5" t="s">
        <v>63</v>
      </c>
      <c r="D5" s="6">
        <f>'Besoins'!$B$2*0.009</f>
        <v>0.009</v>
      </c>
      <c r="E5" t="s">
        <v>15</v>
      </c>
    </row>
    <row r="6">
      <c r="A6">
        <v>1</v>
      </c>
      <c r="B6" t="s">
        <v>66</v>
      </c>
      <c r="C6" t="s">
        <v>63</v>
      </c>
      <c r="D6" s="6">
        <f>'Besoins'!$B$2*0.001</f>
        <v>0.001</v>
      </c>
      <c r="E6" t="s">
        <v>15</v>
      </c>
    </row>
    <row r="7">
      <c r="A7">
        <v>1</v>
      </c>
      <c r="B7" t="s">
        <v>67</v>
      </c>
      <c r="C7" t="s">
        <v>63</v>
      </c>
      <c r="D7" s="6">
        <f>'Besoins'!$B$2*0.003</f>
        <v>0.003</v>
      </c>
      <c r="E7" t="s">
        <v>15</v>
      </c>
    </row>
    <row r="8">
      <c r="A8">
        <v>1</v>
      </c>
      <c r="B8" t="s">
        <v>68</v>
      </c>
      <c r="C8" t="s">
        <v>63</v>
      </c>
      <c r="D8" s="6">
        <f>'Besoins'!$B$2*0.003</f>
        <v>0.003</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69</v>
      </c>
      <c r="B1"/>
      <c r="C1"/>
      <c r="D1"/>
    </row>
    <row r="2">
      <c r="A2" t="str" s="12">
        <f>"00002576 · CUI.DESSERTS · référence : "&amp;Besoins!B3&amp;" "&amp;Besoins!C3&amp;" · multiplicateur réglable sur la feuille ""Besoins"""</f>
        <v>00002576 · CUI.DESSERTS · référence : 8 pc · multiplicateur réglable sur la feuille </v>
      </c>
      <c r="B2"/>
      <c r="C2"/>
      <c r="D2"/>
    </row>
    <row r="3">
      <c r="A3"/>
      <c r="B3"/>
      <c r="C3"/>
      <c r="D3"/>
    </row>
    <row r="4">
      <c r="A4" t="s" s="13">
        <v>70</v>
      </c>
      <c r="B4"/>
      <c r="C4"/>
      <c r="D4"/>
    </row>
    <row r="5">
      <c r="A5" t="s" s="14">
        <v>71</v>
      </c>
      <c r="B5" t="str" s="11">
        <f>"[METTRE EN PLACE] "&amp;Procedure!D2</f>
        <v>[METTRE EN PLACE] Mettre en place le poste de travail - 5 min • Denrées, matériels de préparation, de cuisson et de dressage.</v>
      </c>
      <c r="C5"/>
      <c r="D5"/>
    </row>
    <row r="6">
      <c r="A6" t="s" s="14">
        <v>72</v>
      </c>
      <c r="B6" t="str" s="11">
        <f>"[CONFECTIONNER] "&amp;Procedure!D3</f>
        <v>[CONFECTIONNER] 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v>
      </c>
      <c r="C6"/>
      <c r="D6"/>
    </row>
    <row r="7">
      <c r="A7" t="s" s="14">
        <v>73</v>
      </c>
      <c r="B7" t="str" s="11">
        <f>"[CHEMISER] "&amp;Procedure!D4</f>
        <v>[CHEMISER] Chemiser les moules à soufflé - 5 min (voir p. 353) • Les beurrer à l'aide d'un pinceau et les sucrer avec un peu de sucre semoule.</v>
      </c>
      <c r="C7"/>
      <c r="D7"/>
    </row>
    <row r="8">
      <c r="A8" t="s" s="14">
        <v>74</v>
      </c>
      <c r="B8" t="str" s="11">
        <f>"[PUNCHER] "&amp;Procedure!D5</f>
        <v>[PUNCHER] Imbiber les biscuits à la cuiller avec 0,04 l de liqueur - 2 min</v>
      </c>
      <c r="C8"/>
      <c r="D8"/>
    </row>
    <row r="9">
      <c r="A9" t="s" s="14">
        <v>75</v>
      </c>
      <c r="B9" t="str" s="11">
        <f>"[DÉTENDRE] "&amp;Procedure!D6</f>
        <v>[DÉTENDRE] 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v>
      </c>
      <c r="C9"/>
      <c r="D9"/>
    </row>
    <row r="10">
      <c r="A10" t="s" s="14">
        <v>76</v>
      </c>
      <c r="B10" t="str" s="11">
        <f>"[MOULER] "&amp;Procedure!D7</f>
        <v>[MOULER] Mouler les soufflés - 5 min • Disposer la moitié des biscuits au fond des moules. • Verser un peu d'appareil à soufflé, puis disposer le reste des biscuits. • Emplir les moules jusqu'à ras bord. • Lisser la surface et la canneler à l'aide d'une spatule métallique.</v>
      </c>
      <c r="C10"/>
      <c r="D10"/>
    </row>
    <row r="11">
      <c r="A11" t="s" s="14">
        <v>77</v>
      </c>
      <c r="B11" t="str" s="11">
        <f>"[MARQUER] "&amp;Procedure!D8</f>
        <v>[MARQUER] 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v>
      </c>
      <c r="C11"/>
      <c r="D11"/>
    </row>
    <row r="12">
      <c r="A12" t="s" s="14">
        <v>78</v>
      </c>
      <c r="B12" t="str" s="11">
        <f>"[DRESSER] "&amp;Procedure!D9</f>
        <v>[DRESSER] 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v>
      </c>
      <c r="C12"/>
      <c r="D12"/>
    </row>
    <row r="13">
      <c r="A13"/>
      <c r="B13"/>
      <c r="C13"/>
      <c r="D13"/>
    </row>
    <row r="14">
      <c r="A14" t="s" s="15">
        <v>79</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2026-09-23T19:03:41Z</dcterms:created>
  <dc:title>Soufflés à la Liqueur</dc:title>
  <dc:subject/>
  <dc:creator>CUIS.web</dc:creator>
  <cp:lastModifiedBy/>
  <cp:keywords/>
  <dc:description>Export automatique — moteur récursif d'origine : Bernard Vandendaele</dc:description>
  <cp:category/>
  <dc:language>en-US</dc:language>
  <dcterms:modified xsi:type="dcterms:W3CDTF">2026-09-23T19:03:41Z</dcterms:modified>
  <cp:revision>1</cp:revision>
</cp:coreProperties>
</file>