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<sst xmlns="http://schemas.openxmlformats.org/spreadsheetml/2006/main" count="107" uniqueCount="107">
  <si>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</si>
  <si>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</si>
  <si>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</si>
  <si>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</si>
  <si>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</si>
  <si>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</si>
  <si>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</si>
  <si>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</si>
  <si>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</si>
  <si>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</si>
  <si>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</si>
  <si>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</si>
  <si>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</si>
  <si>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</si>
  <si>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</si>
  <si>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</si>
  <si>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</si>
  <si>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</si>
  <si>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</si>
  <si>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</si>
  <si>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</si>
  <si>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</si>
  <si>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</si>
  <si>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</si>
  <si>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</si>
  <si>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</si>
  <si>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</si>
  <si>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</si>
  <si>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</si>
  <si>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</si>
  <si>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</si>
  <si>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</si>
  <si>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</si>
  <si>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</si>
  <si>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</si>
  <si>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</si>
  <si>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</si>
  <si>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</si>
  <si>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</si>
  <si>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</si>
  <si>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</si>
  <si>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</si>
  <si>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</si>
  <si>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</si>
  <si>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</si>
  <si>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</si>
  <si>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</si>
  <si>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</si>
  <si>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</si>
  <si>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</si>
  <si>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</si>
  <si>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</si>
  <si>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</si>
  <si>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</si>
  <si>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</si>
  <si>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</si>
  <si>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</si>
  <si>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</si>
  <si>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</si>
  <si>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</si>
  <si>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</si>
  <si>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</si>
  <si>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</si>
  <si>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</si>
  <si>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Consommé de Volaille Madrilène aux Paillettes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</si>
  <si>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</si>
  <si>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</si>
  <si>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</si>
  <si>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</si>
  <si>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</si>
  <si>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</si>
  <si>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</si>
  <si>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</si>
  <si>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</si>
  <si>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</si>
  <si>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</si>
  <si>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</si>
  <si>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</si>
  <si>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</si>
  <si>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</si>
  <si>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</si>
  <si>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</si>
  <si>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</si>
  <si>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</si>
  <si>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</si>
  <si>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</si>
  <si>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</si>
  <si>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</si>
  <si>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</si>
  <si>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</si>
  <si>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</si>
  <si>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</si>
  <si>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</si>
  <si>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 (conv.)</t>
  </si>
  <si>
    <t>conversion</t>
  </si>
  <si>
    <t xml:space="preserve">    ↳ EAU</t>
  </si>
  <si>
    <t xml:space="preserve">    ↳ FARINE (000)</t>
  </si>
  <si>
    <t xml:space="preserve">    ↳ Parmesan râpé (Parmigiano)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</si>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</sst>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9">
        <f>E7*0.489836</f>
        <v>0.078374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22</v>
      </c>
      <c r="G9" s="9">
        <f>E9*0.003</f>
        <v>0.036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>
        <v>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E12*14.5</f>
        <v>0.58</v>
      </c>
    </row>
    <row r="13">
      <c r="A13" t="s" s="8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0.2</v>
      </c>
      <c r="E14" s="6">
        <f>D14*$B$2</f>
        <v>0.2</v>
      </c>
      <c r="F14" t="s">
        <v>15</v>
      </c>
      <c r="G14" s="9">
        <f>E14*0</f>
        <v>0</v>
      </c>
    </row>
    <row r="15">
      <c r="A15" t="s" s="8">
        <v>37</v>
      </c>
      <c r="B15" t="s">
        <v>38</v>
      </c>
      <c r="C15" t="s">
        <v>34</v>
      </c>
      <c r="D15" s="4">
        <v>0.8</v>
      </c>
      <c r="E15" s="6">
        <f>D15*$B$2</f>
        <v>0.8</v>
      </c>
      <c r="F15" t="s">
        <v>15</v>
      </c>
      <c r="G15" s="9">
        <f>E15*0</f>
        <v>0</v>
      </c>
    </row>
    <row r="16">
      <c r="A16" t="s" s="8">
        <v>39</v>
      </c>
      <c r="B16" t="s">
        <v>40</v>
      </c>
      <c r="C16" t="s">
        <v>41</v>
      </c>
      <c r="D16" s="4">
        <v>0.2</v>
      </c>
      <c r="E16" s="6">
        <f>D16*$B$2</f>
        <v>0.2</v>
      </c>
      <c r="F16" t="s">
        <v>15</v>
      </c>
      <c r="G16" s="9">
        <f>E16*0</f>
        <v>0</v>
      </c>
    </row>
    <row r="17">
      <c r="A17" t="s">
        <v>42</v>
      </c>
      <c r="B17" t="s">
        <v>43</v>
      </c>
      <c r="C17" t="s">
        <v>41</v>
      </c>
      <c r="D17" s="4">
        <v>0.2</v>
      </c>
      <c r="E17" s="6">
        <f>D17*$B$2</f>
        <v>0.2</v>
      </c>
      <c r="F17" t="s">
        <v>15</v>
      </c>
      <c r="G17" s="9">
        <f>E17*1.1</f>
        <v>0.22</v>
      </c>
    </row>
    <row r="18">
      <c r="A18" t="s" s="8">
        <v>44</v>
      </c>
      <c r="B18" t="s">
        <v>45</v>
      </c>
      <c r="C18" t="s">
        <v>41</v>
      </c>
      <c r="D18" s="4">
        <v>0.2</v>
      </c>
      <c r="E18" s="6">
        <f>D18*$B$2</f>
        <v>0.2</v>
      </c>
      <c r="F18" t="s">
        <v>3</v>
      </c>
      <c r="G18" s="9">
        <f>E18*0</f>
        <v>0</v>
      </c>
    </row>
    <row r="19">
      <c r="A19" t="s" s="8">
        <v>46</v>
      </c>
      <c r="B19" t="s">
        <v>47</v>
      </c>
      <c r="C19" t="s">
        <v>48</v>
      </c>
      <c r="D19" s="4">
        <v>2</v>
      </c>
      <c r="E19" s="6">
        <f>D19*$B$2</f>
        <v>2</v>
      </c>
      <c r="F19" t="s">
        <v>3</v>
      </c>
      <c r="G19" s="9">
        <f>E19*0</f>
        <v>0</v>
      </c>
    </row>
    <row r="20">
      <c r="A20" t="s">
        <v>49</v>
      </c>
      <c r="B20" t="s">
        <v>50</v>
      </c>
      <c r="C20" t="s">
        <v>51</v>
      </c>
      <c r="D20" s="4">
        <v>0.2</v>
      </c>
      <c r="E20" s="6">
        <f>D20*$B$2</f>
        <v>0.2</v>
      </c>
      <c r="F20" t="s">
        <v>15</v>
      </c>
      <c r="G20" s="9">
        <f>E20*9.95</f>
        <v>1.99</v>
      </c>
    </row>
    <row r="21">
      <c r="A21" t="s" s="8">
        <v>52</v>
      </c>
      <c r="B21" t="s">
        <v>53</v>
      </c>
      <c r="C21" t="s">
        <v>54</v>
      </c>
      <c r="D21" s="4">
        <v>1</v>
      </c>
      <c r="E21" s="6">
        <f>D21*$B$2</f>
        <v>1</v>
      </c>
      <c r="F21" t="s">
        <v>15</v>
      </c>
      <c r="G21" s="9">
        <f>E21*2.5</f>
        <v>2.5</v>
      </c>
    </row>
    <row r="22">
      <c r="A22" t="s" s="8">
        <v>55</v>
      </c>
      <c r="B22" t="s">
        <v>56</v>
      </c>
      <c r="C22" t="s">
        <v>54</v>
      </c>
      <c r="D22" s="4">
        <v>1</v>
      </c>
      <c r="E22" s="6">
        <f>D22*$B$2</f>
        <v>1</v>
      </c>
      <c r="F22" t="s">
        <v>15</v>
      </c>
      <c r="G22" s="9">
        <f>E22*1.8</f>
        <v>1.8</v>
      </c>
    </row>
    <row r="23">
      <c r="A23"/>
      <c r="B23"/>
      <c r="C23"/>
      <c r="D23"/>
      <c r="E23"/>
      <c r="F23" t="s" s="10">
        <v>57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>
        <v>1</v>
      </c>
      <c r="C2" t="s">
        <v>65</v>
      </c>
      <c r="D2" t="s" s="12">
        <v>66</v>
      </c>
      <c r="E2" t="s" s="12"/>
      <c r="F2"/>
    </row>
    <row r="3">
      <c r="A3" t="s">
        <v>64</v>
      </c>
      <c r="B3">
        <v>2</v>
      </c>
      <c r="C3" t="s">
        <v>67</v>
      </c>
      <c r="D3" t="s" s="12">
        <v>68</v>
      </c>
      <c r="E3" t="s" s="12"/>
      <c r="F3"/>
    </row>
    <row r="4">
      <c r="A4" t="s">
        <v>64</v>
      </c>
      <c r="B4">
        <v>3</v>
      </c>
      <c r="C4" t="s">
        <v>69</v>
      </c>
      <c r="D4" t="s" s="12">
        <v>70</v>
      </c>
      <c r="E4" t="s" s="12"/>
      <c r="F4"/>
    </row>
    <row r="5">
      <c r="A5" t="s">
        <v>64</v>
      </c>
      <c r="B5">
        <v>4</v>
      </c>
      <c r="C5" t="s">
        <v>71</v>
      </c>
      <c r="D5" t="s" s="12">
        <v>72</v>
      </c>
      <c r="E5" t="s" s="12"/>
      <c r="F5"/>
    </row>
    <row r="6">
      <c r="A6" t="s">
        <v>64</v>
      </c>
      <c r="B6">
        <v>5</v>
      </c>
      <c r="C6" t="s">
        <v>73</v>
      </c>
      <c r="D6" t="inlineStr" s="12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2"/>
      <c r="F6"/>
    </row>
    <row r="7">
      <c r="A7" t="s">
        <v>64</v>
      </c>
      <c r="B7">
        <v>6</v>
      </c>
      <c r="C7" t="s">
        <v>74</v>
      </c>
      <c r="D7" t="inlineStr" s="12">
        <is>
          <t>Dresser. Verser le consommé brûlant dans les tasses chauffées. Servir les paillettes à part. En service chaud, garniture possible de dés de tomate et poivron mondés.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64</v>
      </c>
      <c r="C2" t="s">
        <v>79</v>
      </c>
      <c r="D2" s="6">
        <f>'Besoins'!$B$2*100</f>
        <v>100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'Besoins'!$B$2*2</f>
        <v>2</v>
      </c>
      <c r="E3" t="s">
        <v>15</v>
      </c>
    </row>
    <row r="4">
      <c r="A4">
        <v>1</v>
      </c>
      <c r="B4" t="s">
        <v>82</v>
      </c>
      <c r="C4" t="s">
        <v>81</v>
      </c>
      <c r="D4" s="6">
        <f>'Besoins'!$B$2*0.2</f>
        <v>0.2</v>
      </c>
      <c r="E4" t="s">
        <v>15</v>
      </c>
    </row>
    <row r="5">
      <c r="A5">
        <v>1</v>
      </c>
      <c r="B5" t="s">
        <v>83</v>
      </c>
      <c r="C5" t="s">
        <v>81</v>
      </c>
      <c r="D5" s="6">
        <f>'Besoins'!$B$2*1</f>
        <v>1</v>
      </c>
      <c r="E5" t="s">
        <v>15</v>
      </c>
    </row>
    <row r="6">
      <c r="A6">
        <v>1</v>
      </c>
      <c r="B6" t="s">
        <v>84</v>
      </c>
      <c r="C6" t="s">
        <v>81</v>
      </c>
      <c r="D6" s="6">
        <f>'Besoins'!$B$2*1</f>
        <v>1</v>
      </c>
      <c r="E6" t="s">
        <v>15</v>
      </c>
    </row>
    <row r="7">
      <c r="A7">
        <v>1</v>
      </c>
      <c r="B7" t="s">
        <v>85</v>
      </c>
      <c r="C7" t="s">
        <v>81</v>
      </c>
      <c r="D7" s="6">
        <f>'Besoins'!$B$2*0.2</f>
        <v>0.2</v>
      </c>
      <c r="E7" t="s">
        <v>15</v>
      </c>
    </row>
    <row r="8">
      <c r="A8">
        <v>1</v>
      </c>
      <c r="B8" t="s">
        <v>86</v>
      </c>
      <c r="C8" t="s">
        <v>81</v>
      </c>
      <c r="D8" s="6">
        <f>'Besoins'!$B$2*0.2</f>
        <v>0.2</v>
      </c>
      <c r="E8" t="s">
        <v>15</v>
      </c>
    </row>
    <row r="9">
      <c r="A9">
        <v>1</v>
      </c>
      <c r="B9" t="s">
        <v>87</v>
      </c>
      <c r="C9" t="s">
        <v>81</v>
      </c>
      <c r="D9" s="6">
        <f>'Besoins'!$B$2*0.2</f>
        <v>0.2</v>
      </c>
      <c r="E9" t="s">
        <v>15</v>
      </c>
    </row>
    <row r="10">
      <c r="A10">
        <v>1</v>
      </c>
      <c r="B10" t="s">
        <v>88</v>
      </c>
      <c r="C10" t="s">
        <v>81</v>
      </c>
      <c r="D10" s="6">
        <f>'Besoins'!$B$2*0.2</f>
        <v>0.2</v>
      </c>
      <c r="E10" t="s">
        <v>15</v>
      </c>
    </row>
    <row r="11">
      <c r="A11">
        <v>1</v>
      </c>
      <c r="B11" t="s">
        <v>89</v>
      </c>
      <c r="C11" t="s">
        <v>81</v>
      </c>
      <c r="D11" s="6">
        <f>'Besoins'!$B$2*1</f>
        <v>1</v>
      </c>
      <c r="E11" t="s">
        <v>3</v>
      </c>
    </row>
    <row r="12">
      <c r="A12">
        <v>1</v>
      </c>
      <c r="B12" t="s">
        <v>90</v>
      </c>
      <c r="C12" t="s">
        <v>81</v>
      </c>
      <c r="D12" s="6">
        <f>'Besoins'!$B$2*0.2</f>
        <v>0.2</v>
      </c>
      <c r="E12" t="s">
        <v>15</v>
      </c>
    </row>
    <row r="13">
      <c r="A13">
        <v>1</v>
      </c>
      <c r="B13" t="s">
        <v>91</v>
      </c>
      <c r="C13" t="s">
        <v>81</v>
      </c>
      <c r="D13" s="6">
        <f>'Besoins'!$B$2*0.8</f>
        <v>0.8</v>
      </c>
      <c r="E13" t="s">
        <v>15</v>
      </c>
    </row>
    <row r="14">
      <c r="A14">
        <v>1</v>
      </c>
      <c r="B14" t="s">
        <v>92</v>
      </c>
      <c r="C14" t="s">
        <v>81</v>
      </c>
      <c r="D14" s="6">
        <f>'Besoins'!$B$2*0.08</f>
        <v>0.08</v>
      </c>
      <c r="E14" t="s">
        <v>15</v>
      </c>
    </row>
    <row r="15">
      <c r="A15">
        <v>1</v>
      </c>
      <c r="B15" t="s">
        <v>93</v>
      </c>
      <c r="C15" t="s">
        <v>94</v>
      </c>
      <c r="D15" s="6">
        <f>'Besoins'!$B$2*2</f>
        <v>2</v>
      </c>
      <c r="E15" t="s">
        <v>3</v>
      </c>
    </row>
    <row r="16">
      <c r="A16">
        <v>1</v>
      </c>
      <c r="B16" t="s">
        <v>95</v>
      </c>
      <c r="C16" t="s">
        <v>81</v>
      </c>
      <c r="D16" s="6">
        <f>'Besoins'!$B$2*12</f>
        <v>12</v>
      </c>
      <c r="E16" t="s">
        <v>22</v>
      </c>
    </row>
    <row r="17">
      <c r="A17">
        <v>1</v>
      </c>
      <c r="B17" t="s">
        <v>96</v>
      </c>
      <c r="C17" t="s">
        <v>81</v>
      </c>
      <c r="D17" s="6">
        <f>'Besoins'!$B$2*0.16</f>
        <v>0.16</v>
      </c>
      <c r="E17" t="s">
        <v>15</v>
      </c>
    </row>
    <row r="18">
      <c r="A18">
        <v>1</v>
      </c>
      <c r="B18" t="s">
        <v>97</v>
      </c>
      <c r="C18" t="s">
        <v>81</v>
      </c>
      <c r="D18" s="6">
        <f>'Besoins'!$B$2*0.04</f>
        <v>0.04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5">
        <v>101</v>
      </c>
      <c r="B6" t="str" s="12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5">
        <v>102</v>
      </c>
      <c r="B7" t="str" s="12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5">
        <v>103</v>
      </c>
      <c r="B8" t="str" s="12">
        <f>"[PASSER] "&amp;Procedure!D5</f>
        <v>[PASSER] Passer délicatement le consommé au chinois étamine, sans presser la croûte de clarification.</v>
      </c>
      <c r="C8"/>
      <c r="D8"/>
    </row>
    <row r="9">
      <c r="A9" t="s" s="15">
        <v>104</v>
      </c>
      <c r="B9" t="str" s="12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5">
        <v>105</v>
      </c>
      <c r="B10" t="str" s="12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6">
        <v>106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