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<sst xmlns="http://schemas.openxmlformats.org/spreadsheetml/2006/main" count="97" uniqueCount="97">
  <si>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</si>
  <si>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</si>
  <si>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</si>
  <si>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</si>
  <si>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</si>
  <si>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</si>
  <si>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</si>
  <si>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</si>
  <si>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</si>
  <si>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</si>
  <si>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</si>
  <si>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</si>
  <si>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</si>
  <si>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</si>
  <si>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</si>
  <si>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</si>
  <si>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</si>
  <si>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</si>
  <si>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</si>
  <si>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00001922</t>
  </si>
  <si>
    <t>bouquet garni arôme</t>
  </si>
  <si>
    <t>Condiments et sauces</t>
  </si>
  <si>
    <t>00001758</t>
  </si>
  <si>
    <t>concentré de tomates</t>
  </si>
  <si>
    <t>Épicerie salée</t>
  </si>
  <si>
    <t>00002238</t>
  </si>
  <si>
    <t>carottes râpées</t>
  </si>
  <si>
    <t>Légumes 4ème gamme (prêts emploi)</t>
  </si>
  <si>
    <t>kg</t>
  </si>
  <si>
    <t>00002251</t>
  </si>
  <si>
    <t>poireau blanc 3 cm</t>
  </si>
  <si>
    <t>00002241</t>
  </si>
  <si>
    <t>tomates cubes</t>
  </si>
  <si>
    <t>00002028</t>
  </si>
  <si>
    <t>ail haché</t>
  </si>
  <si>
    <t>Légumes</t>
  </si>
  <si>
    <t>RNM0420123</t>
  </si>
  <si>
    <t>CAROTTE France extra colis 12kg</t>
  </si>
  <si>
    <t>RNM0370123</t>
  </si>
  <si>
    <t>CÉLERI-RAVE France</t>
  </si>
  <si>
    <t>RNM0360123</t>
  </si>
  <si>
    <t>NAVET rond violet France</t>
  </si>
  <si>
    <t>00002049</t>
  </si>
  <si>
    <t>oignons émincés</t>
  </si>
  <si>
    <t>00001519</t>
  </si>
  <si>
    <t>Macreuse à braiser (1315 sans jumeau nerveux)</t>
  </si>
  <si>
    <t>Bœuf</t>
  </si>
  <si>
    <t>RNM0580162</t>
  </si>
  <si>
    <t>BOEUF vache (basse côte) semi-paré U.E. sous-vide</t>
  </si>
  <si>
    <t>Porc frais</t>
  </si>
  <si>
    <t>Total</t>
  </si>
  <si>
    <t>Recette</t>
  </si>
  <si>
    <t>#</t>
  </si>
  <si>
    <t>Verbe</t>
  </si>
  <si>
    <t>Étape</t>
  </si>
  <si>
    <t>Précision technique</t>
  </si>
  <si>
    <t>Durée</t>
  </si>
  <si>
    <t>Consommé de Bœuf Brunoise</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</si>
  <si>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</si>
  <si>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</si>
  <si>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</si>
  <si>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</si>
  <si>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</si>
  <si>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</si>
  <si>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</si>
  <si>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</si>
  <si>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</si>
  <si>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Niveau</t>
  </si>
  <si>
    <t>Composant</t>
  </si>
  <si>
    <t>Type</t>
  </si>
  <si>
    <t>Quantité (× multiplicateur, voir feuille Besoins)</t>
  </si>
  <si>
    <t>recette</t>
  </si>
  <si>
    <t xml:space="preserve">    ↳ Macreuse à braiser (1315 sans jumeau nerveux)</t>
  </si>
  <si>
    <t>matiere</t>
  </si>
  <si>
    <t xml:space="preserve">    ↳ BOEUF vache (basse côte) semi-paré U.E. sous-vide</t>
  </si>
  <si>
    <t xml:space="preserve">    ↳ carottes râpées</t>
  </si>
  <si>
    <t xml:space="preserve">    ↳ oignons émincés</t>
  </si>
  <si>
    <t xml:space="preserve">    ↳ poireau blanc 3 cm</t>
  </si>
  <si>
    <t xml:space="preserve">    ↳ CÉLERI-RAVE France</t>
  </si>
  <si>
    <t xml:space="preserve">    ↳ bouquet garni arôme</t>
  </si>
  <si>
    <t xml:space="preserve">    ↳ ail haché</t>
  </si>
  <si>
    <t xml:space="preserve">    ↳ tomates cubes</t>
  </si>
  <si>
    <t xml:space="preserve">    ↳ concentré de tomates</t>
  </si>
  <si>
    <t xml:space="preserve">    ↳ OEUF (P) (conv.)</t>
  </si>
  <si>
    <t>conversion</t>
  </si>
  <si>
    <t xml:space="preserve">    ↳ EAU</t>
  </si>
  <si>
    <t xml:space="preserve">    ↳ CAROTTE France extra colis 12kg</t>
  </si>
  <si>
    <t xml:space="preserve">    ↳ NAVET rond violet France</t>
  </si>
  <si>
    <t>Fiche technique — Consommé de Bœuf Brunoise</t>
  </si>
  <si>
    <t>Consommé de Bœuf Brunoise  00002417</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</si>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</sst>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3</v>
      </c>
      <c r="G7" s="9">
        <f>E7*0.27</f>
        <v>0.54</v>
      </c>
    </row>
    <row r="8">
      <c r="A8" t="s" s="8">
        <v>15</v>
      </c>
      <c r="B8" t="s">
        <v>16</v>
      </c>
      <c r="C8" t="s">
        <v>17</v>
      </c>
      <c r="D8" s="4">
        <v>12</v>
      </c>
      <c r="E8" s="6">
        <f>D8*$B$2</f>
        <v>12</v>
      </c>
      <c r="F8" t="s">
        <v>18</v>
      </c>
      <c r="G8" s="9">
        <f>E8*0.003</f>
        <v>0.036</v>
      </c>
    </row>
    <row r="9">
      <c r="A9" t="s" s="8">
        <v>19</v>
      </c>
      <c r="B9" t="s">
        <v>20</v>
      </c>
      <c r="C9" t="s">
        <v>21</v>
      </c>
      <c r="D9" s="4">
        <v>1</v>
      </c>
      <c r="E9" s="6">
        <f>D9*$B$2</f>
        <v>1</v>
      </c>
      <c r="F9" t="s">
        <v>3</v>
      </c>
      <c r="G9" s="9">
        <f>E9*0</f>
        <v>0</v>
      </c>
    </row>
    <row r="10">
      <c r="A10" t="s" s="8">
        <v>22</v>
      </c>
      <c r="B10" t="s">
        <v>23</v>
      </c>
      <c r="C10" t="s">
        <v>24</v>
      </c>
      <c r="D10" s="4">
        <v>0.04</v>
      </c>
      <c r="E10" s="6">
        <f>D10*$B$2</f>
        <v>0.04</v>
      </c>
      <c r="F10">
        <v>5</v>
      </c>
      <c r="G10" s="9">
        <f>E10*0</f>
        <v>0</v>
      </c>
    </row>
    <row r="11">
      <c r="A11" t="s" s="8">
        <v>25</v>
      </c>
      <c r="B11" t="s">
        <v>26</v>
      </c>
      <c r="C11" t="s">
        <v>27</v>
      </c>
      <c r="D11" s="4">
        <v>0.2</v>
      </c>
      <c r="E11" s="6">
        <f>D11*$B$2</f>
        <v>0.2</v>
      </c>
      <c r="F11" t="s">
        <v>28</v>
      </c>
      <c r="G11" s="9">
        <f>E11*0</f>
        <v>0</v>
      </c>
    </row>
    <row r="12">
      <c r="A12" t="s" s="8">
        <v>29</v>
      </c>
      <c r="B12" t="s">
        <v>30</v>
      </c>
      <c r="C12" t="s">
        <v>27</v>
      </c>
      <c r="D12" s="4">
        <v>0.2</v>
      </c>
      <c r="E12" s="6">
        <f>D12*$B$2</f>
        <v>0.2</v>
      </c>
      <c r="F12" t="s">
        <v>28</v>
      </c>
      <c r="G12" s="9">
        <f>E12*0</f>
        <v>0</v>
      </c>
    </row>
    <row r="13">
      <c r="A13" t="s" s="8">
        <v>31</v>
      </c>
      <c r="B13" t="s">
        <v>32</v>
      </c>
      <c r="C13" t="s">
        <v>27</v>
      </c>
      <c r="D13" s="4">
        <v>0.4</v>
      </c>
      <c r="E13" s="6">
        <f>D13*$B$2</f>
        <v>0.4</v>
      </c>
      <c r="F13" t="s">
        <v>28</v>
      </c>
      <c r="G13" s="9">
        <f>E13*0</f>
        <v>0</v>
      </c>
    </row>
    <row r="14">
      <c r="A14" t="s" s="8">
        <v>33</v>
      </c>
      <c r="B14" t="s">
        <v>34</v>
      </c>
      <c r="C14" t="s">
        <v>35</v>
      </c>
      <c r="D14" s="4">
        <v>0.2</v>
      </c>
      <c r="E14" s="6">
        <f>D14*$B$2</f>
        <v>0.2</v>
      </c>
      <c r="F14" t="s">
        <v>28</v>
      </c>
      <c r="G14" s="9">
        <f>E14*0</f>
        <v>0</v>
      </c>
    </row>
    <row r="15">
      <c r="A15" t="s">
        <v>36</v>
      </c>
      <c r="B15" t="s">
        <v>37</v>
      </c>
      <c r="C15" t="s">
        <v>35</v>
      </c>
      <c r="D15" s="4">
        <v>0.15</v>
      </c>
      <c r="E15" s="6">
        <f>D15*$B$2</f>
        <v>0.15</v>
      </c>
      <c r="F15" t="s">
        <v>28</v>
      </c>
      <c r="G15" s="9">
        <f>E15*1.1</f>
        <v>0.165</v>
      </c>
    </row>
    <row r="16">
      <c r="A16" t="s">
        <v>38</v>
      </c>
      <c r="B16" t="s">
        <v>39</v>
      </c>
      <c r="C16" t="s">
        <v>35</v>
      </c>
      <c r="D16" s="4">
        <v>0.2</v>
      </c>
      <c r="E16" s="6">
        <f>D16*$B$2</f>
        <v>0.2</v>
      </c>
      <c r="F16" t="s">
        <v>28</v>
      </c>
      <c r="G16" s="9">
        <f>E16*1.1</f>
        <v>0.22</v>
      </c>
    </row>
    <row r="17">
      <c r="A17" t="s">
        <v>40</v>
      </c>
      <c r="B17" t="s">
        <v>41</v>
      </c>
      <c r="C17" t="s">
        <v>35</v>
      </c>
      <c r="D17" s="4">
        <v>0.1</v>
      </c>
      <c r="E17" s="6">
        <f>D17*$B$2</f>
        <v>0.1</v>
      </c>
      <c r="F17" t="s">
        <v>28</v>
      </c>
      <c r="G17" s="9">
        <f>E17*1.5</f>
        <v>0.15</v>
      </c>
    </row>
    <row r="18">
      <c r="A18" t="s" s="8">
        <v>42</v>
      </c>
      <c r="B18" t="s">
        <v>43</v>
      </c>
      <c r="C18" t="s">
        <v>35</v>
      </c>
      <c r="D18" s="4">
        <v>0.2</v>
      </c>
      <c r="E18" s="6">
        <f>D18*$B$2</f>
        <v>0.2</v>
      </c>
      <c r="F18" t="s">
        <v>3</v>
      </c>
      <c r="G18" s="9">
        <f>E18*0</f>
        <v>0</v>
      </c>
    </row>
    <row r="19">
      <c r="A19" t="s" s="8">
        <v>44</v>
      </c>
      <c r="B19" t="s">
        <v>45</v>
      </c>
      <c r="C19" t="s">
        <v>46</v>
      </c>
      <c r="D19" s="4">
        <v>2</v>
      </c>
      <c r="E19" s="6">
        <f>D19*$B$2</f>
        <v>2</v>
      </c>
      <c r="F19" t="s">
        <v>3</v>
      </c>
      <c r="G19" s="9">
        <f>E19*0</f>
        <v>0</v>
      </c>
    </row>
    <row r="20">
      <c r="A20" t="s">
        <v>47</v>
      </c>
      <c r="B20" t="s">
        <v>48</v>
      </c>
      <c r="C20" t="s">
        <v>49</v>
      </c>
      <c r="D20" s="4">
        <v>0.2</v>
      </c>
      <c r="E20" s="6">
        <f>D20*$B$2</f>
        <v>0.2</v>
      </c>
      <c r="F20" t="s">
        <v>28</v>
      </c>
      <c r="G20" s="9">
        <f>E20*9.95</f>
        <v>1.99</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t="s">
        <v>58</v>
      </c>
      <c r="D2" t="s" s="12">
        <v>59</v>
      </c>
      <c r="E2" t="s" s="12"/>
      <c r="F2"/>
    </row>
    <row r="3">
      <c r="A3" t="s">
        <v>57</v>
      </c>
      <c r="B3">
        <v>2</v>
      </c>
      <c r="C3" t="s">
        <v>60</v>
      </c>
      <c r="D3" t="inlineStr" s="12">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t="s" s="12"/>
      <c r="F3"/>
    </row>
    <row r="4">
      <c r="A4" t="s">
        <v>57</v>
      </c>
      <c r="B4">
        <v>3</v>
      </c>
      <c r="C4" t="s">
        <v>61</v>
      </c>
      <c r="D4" t="inlineStr" s="12">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t="s" s="12"/>
      <c r="F4"/>
    </row>
    <row r="5">
      <c r="A5" t="s">
        <v>57</v>
      </c>
      <c r="B5">
        <v>4</v>
      </c>
      <c r="C5" t="s">
        <v>62</v>
      </c>
      <c r="D5" t="s" s="12">
        <v>63</v>
      </c>
      <c r="E5" t="s" s="12"/>
      <c r="F5"/>
    </row>
    <row r="6">
      <c r="A6" t="s">
        <v>57</v>
      </c>
      <c r="B6">
        <v>5</v>
      </c>
      <c r="C6" t="s">
        <v>64</v>
      </c>
      <c r="D6" t="inlineStr" s="12">
        <is>
          <t>Préparer la garniture brunoise. Tailler très finement en petits dés réguliers (brunoise) la carotte, le navet et le céleri-rave. Cuire séparément à l'eau ou au consommé jusqu'à tendreté. Égoutter.</t>
        </is>
      </c>
      <c r="E6" t="s" s="12"/>
      <c r="F6"/>
    </row>
    <row r="7">
      <c r="A7" t="s">
        <v>57</v>
      </c>
      <c r="B7">
        <v>6</v>
      </c>
      <c r="C7" t="s">
        <v>65</v>
      </c>
      <c r="D7" t="s" s="12">
        <v>66</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57</v>
      </c>
      <c r="C2" t="s">
        <v>71</v>
      </c>
      <c r="D2" s="6">
        <f>'Besoins'!$B$2*100</f>
        <v>100</v>
      </c>
      <c r="E2" t="s">
        <v>3</v>
      </c>
    </row>
    <row r="3">
      <c r="A3">
        <v>1</v>
      </c>
      <c r="B3" t="s">
        <v>72</v>
      </c>
      <c r="C3" t="s">
        <v>73</v>
      </c>
      <c r="D3" s="6">
        <f>'Besoins'!$B$2*2</f>
        <v>2</v>
      </c>
      <c r="E3" t="s">
        <v>28</v>
      </c>
    </row>
    <row r="4">
      <c r="A4">
        <v>1</v>
      </c>
      <c r="B4" t="s">
        <v>74</v>
      </c>
      <c r="C4" t="s">
        <v>73</v>
      </c>
      <c r="D4" s="6">
        <f>'Besoins'!$B$2*0.2</f>
        <v>0.2</v>
      </c>
      <c r="E4" t="s">
        <v>28</v>
      </c>
    </row>
    <row r="5">
      <c r="A5">
        <v>1</v>
      </c>
      <c r="B5" t="s">
        <v>75</v>
      </c>
      <c r="C5" t="s">
        <v>73</v>
      </c>
      <c r="D5" s="6">
        <f>'Besoins'!$B$2*0.2</f>
        <v>0.2</v>
      </c>
      <c r="E5" t="s">
        <v>28</v>
      </c>
    </row>
    <row r="6">
      <c r="A6">
        <v>1</v>
      </c>
      <c r="B6" t="s">
        <v>76</v>
      </c>
      <c r="C6" t="s">
        <v>73</v>
      </c>
      <c r="D6" s="6">
        <f>'Besoins'!$B$2*0.2</f>
        <v>0.2</v>
      </c>
      <c r="E6" t="s">
        <v>28</v>
      </c>
    </row>
    <row r="7">
      <c r="A7">
        <v>1</v>
      </c>
      <c r="B7" t="s">
        <v>77</v>
      </c>
      <c r="C7" t="s">
        <v>73</v>
      </c>
      <c r="D7" s="6">
        <f>'Besoins'!$B$2*0.2</f>
        <v>0.2</v>
      </c>
      <c r="E7" t="s">
        <v>28</v>
      </c>
    </row>
    <row r="8">
      <c r="A8">
        <v>1</v>
      </c>
      <c r="B8" t="s">
        <v>78</v>
      </c>
      <c r="C8" t="s">
        <v>73</v>
      </c>
      <c r="D8" s="6">
        <f>'Besoins'!$B$2*0.1</f>
        <v>0.1</v>
      </c>
      <c r="E8" t="s">
        <v>28</v>
      </c>
    </row>
    <row r="9">
      <c r="A9">
        <v>1</v>
      </c>
      <c r="B9" t="s">
        <v>79</v>
      </c>
      <c r="C9" t="s">
        <v>73</v>
      </c>
      <c r="D9" s="6">
        <f>'Besoins'!$B$2*1</f>
        <v>1</v>
      </c>
      <c r="E9" t="s">
        <v>3</v>
      </c>
    </row>
    <row r="10">
      <c r="A10">
        <v>1</v>
      </c>
      <c r="B10" t="s">
        <v>80</v>
      </c>
      <c r="C10" t="s">
        <v>73</v>
      </c>
      <c r="D10" s="6">
        <f>'Besoins'!$B$2*0.2</f>
        <v>0.2</v>
      </c>
      <c r="E10" t="s">
        <v>28</v>
      </c>
    </row>
    <row r="11">
      <c r="A11">
        <v>1</v>
      </c>
      <c r="B11" t="s">
        <v>81</v>
      </c>
      <c r="C11" t="s">
        <v>73</v>
      </c>
      <c r="D11" s="6">
        <f>'Besoins'!$B$2*0.4</f>
        <v>0.4</v>
      </c>
      <c r="E11" t="s">
        <v>28</v>
      </c>
    </row>
    <row r="12">
      <c r="A12">
        <v>1</v>
      </c>
      <c r="B12" t="s">
        <v>82</v>
      </c>
      <c r="C12" t="s">
        <v>73</v>
      </c>
      <c r="D12" s="6">
        <f>'Besoins'!$B$2*0.04</f>
        <v>0.04</v>
      </c>
      <c r="E12" t="s">
        <v>28</v>
      </c>
    </row>
    <row r="13">
      <c r="A13">
        <v>1</v>
      </c>
      <c r="B13" t="s">
        <v>83</v>
      </c>
      <c r="C13" t="s">
        <v>84</v>
      </c>
      <c r="D13" s="6">
        <f>'Besoins'!$B$2*2</f>
        <v>2</v>
      </c>
      <c r="E13" t="s">
        <v>3</v>
      </c>
    </row>
    <row r="14">
      <c r="A14">
        <v>1</v>
      </c>
      <c r="B14" t="s">
        <v>85</v>
      </c>
      <c r="C14" t="s">
        <v>73</v>
      </c>
      <c r="D14" s="6">
        <f>'Besoins'!$B$2*12</f>
        <v>12</v>
      </c>
      <c r="E14" t="s">
        <v>18</v>
      </c>
    </row>
    <row r="15">
      <c r="A15">
        <v>1</v>
      </c>
      <c r="B15" t="s">
        <v>86</v>
      </c>
      <c r="C15" t="s">
        <v>73</v>
      </c>
      <c r="D15" s="6">
        <f>'Besoins'!$B$2*0.15</f>
        <v>0.15</v>
      </c>
      <c r="E15" t="s">
        <v>28</v>
      </c>
    </row>
    <row r="16">
      <c r="A16">
        <v>1</v>
      </c>
      <c r="B16" t="s">
        <v>87</v>
      </c>
      <c r="C16" t="s">
        <v>73</v>
      </c>
      <c r="D16" s="6">
        <f>'Besoins'!$B$2*0.1</f>
        <v>0.1</v>
      </c>
      <c r="E16" t="s">
        <v>28</v>
      </c>
    </row>
    <row r="17">
      <c r="A17">
        <v>1</v>
      </c>
      <c r="B17" t="s">
        <v>78</v>
      </c>
      <c r="C17" t="s">
        <v>73</v>
      </c>
      <c r="D17" s="6">
        <f>'Besoins'!$B$2*0.1</f>
        <v>0.1</v>
      </c>
      <c r="E17"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88</v>
      </c>
      <c r="B1"/>
      <c r="C1"/>
      <c r="D1"/>
    </row>
    <row r="2">
      <c r="A2" t="str" s="13">
        <f>"00002417 · CUI.ENC.POTAGES · référence : "&amp;Besoins!B3&amp;" "&amp;Besoins!C3&amp;" · multiplicateur réglable sur la feuille ""Besoins"""</f>
        <v>00002417 · CUI.ENC.POTAGES · référence : 100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Denrées, matériels de préparation, de cuisson et de dressage.</v>
      </c>
      <c r="C5"/>
      <c r="D5"/>
    </row>
    <row r="6">
      <c r="A6" t="s" s="15">
        <v>91</v>
      </c>
      <c r="B6" t="str" s="12">
        <f>"[MARQUER] "&amp;Procedure!D3</f>
        <v>[MARQUER]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v>
      </c>
      <c r="C6"/>
      <c r="D6"/>
    </row>
    <row r="7">
      <c r="A7" t="s" s="15">
        <v>92</v>
      </c>
      <c r="B7" t="str" s="12">
        <f>"[RÉALISER] "&amp;Procedure!D4</f>
        <v>[RÉALISER]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v>
      </c>
      <c r="C7"/>
      <c r="D7"/>
    </row>
    <row r="8">
      <c r="A8" t="s" s="15">
        <v>93</v>
      </c>
      <c r="B8" t="str" s="12">
        <f>"[PASSER] "&amp;Procedure!D5</f>
        <v>[PASSER] Passer délicatement le consommé au chinois étamine, sans presser la croûte de clarification, pour conserver sa limpidité.</v>
      </c>
      <c r="C8"/>
      <c r="D8"/>
    </row>
    <row r="9">
      <c r="A9" t="s" s="15">
        <v>94</v>
      </c>
      <c r="B9" t="str" s="12">
        <f>"[PRÉPARER] "&amp;Procedure!D6</f>
        <v>[PRÉPARER] Préparer la garniture brunoise. Tailler très finement en petits dés réguliers (brunoise) la carotte, le navet et le céleri-rave. Cuire séparément à l'eau ou au consommé jusqu'à tendreté. Égoutter.</v>
      </c>
      <c r="C9"/>
      <c r="D9"/>
    </row>
    <row r="10">
      <c r="A10" t="s" s="15">
        <v>95</v>
      </c>
      <c r="B10" t="str" s="12">
        <f>"[DRESSER] "&amp;Procedure!D7</f>
        <v>[DRESSER] Dresser. Répartir la brunoise de légumes dans les tasses ou assiettes creuses chauffées. Verser le consommé brûlant et bien limpide.</v>
      </c>
      <c r="C10"/>
      <c r="D10"/>
    </row>
    <row r="11">
      <c r="A11"/>
      <c r="B11"/>
      <c r="C11"/>
      <c r="D11"/>
    </row>
    <row r="12">
      <c r="A12" t="s" s="16">
        <v>96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2026-09-24T14:51:28Z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2026-09-24T14:51:28Z</dcterms:modified>
  <cp:revision>1</cp:revision>
</cp:coreProperties>
</file>