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USSAKA" sheetId="1" r:id="rId1"/>
    <sheet name="FARCE AGNEAU/TOMATE — BASE MOUS" sheetId="2" r:id="rId2"/>
    <sheet name="SAUCE BÉCHAMEL" sheetId="3" r:id="rId3"/>
    <sheet name="Fond brun de veau reconstitue (" sheetId="4" r:id="rId4"/>
    <sheet name="SAUCE TOMATE" sheetId="5" r:id="rId5"/>
    <sheet name="Concentré de tomate — boîte 5/1" sheetId="6" r:id="rId6"/>
    <sheet name="Fond Blanc de Veau" sheetId="7" r:id="rId7"/>
  </sheets>
</workbook>
</file>

<file path=xl/sharedStrings.xml><?xml version="1.0" encoding="utf-8"?>
<sst xmlns="http://schemas.openxmlformats.org/spreadsheetml/2006/main" count="87" uniqueCount="87">
  <si>
    <t>MOUSSAKA</t>
  </si>
  <si>
    <t>Annotations</t>
  </si>
  <si>
    <t>Quantité souhaitée</t>
  </si>
  <si>
    <t>pc</t>
  </si>
  <si>
    <t>référence : 100 pc</t>
  </si>
  <si>
    <t>MOUSSAKA  GRO_CDC_145</t>
  </si>
  <si>
    <t>Ingrédients</t>
  </si>
  <si>
    <t xml:space="preserve">    FARCE AGNEAU/TOMATE — BASE MOUSSAKA (TEXTE-FIDÈLE) — voir l'onglet "FARCE AGNEAU/TOMATE — BASE MOUS"</t>
  </si>
  <si>
    <t>lt</t>
  </si>
  <si>
    <t xml:space="preserve">    Aubergines grillees surgelees</t>
  </si>
  <si>
    <t>kg</t>
  </si>
  <si>
    <t xml:space="preserve">    SAUCE BÉCHAMEL — voir l'onglet "SAUCE BÉCHAMEL"</t>
  </si>
  <si>
    <t xml:space="preserve">    Emmental râpé vrac</t>
  </si>
  <si>
    <t xml:space="preserve">    SAUCE TOMATE — voir l'onglet "SAUCE TOMATE"</t>
  </si>
  <si>
    <t>1.</t>
  </si>
  <si>
    <t>2.</t>
  </si>
  <si>
    <t>3.</t>
  </si>
  <si>
    <t>Déconditionner et réserver — Déconditionnez les aubergines grillées surgelées, réservez au froid en attente d'utilisation.</t>
  </si>
  <si>
    <t>4.</t>
  </si>
  <si>
    <t>Éliminer et contrôler — Éliminez les aubergines abîmées ou non conformes, contrôlez la qualité avant montage.</t>
  </si>
  <si>
    <t>5.</t>
  </si>
  <si>
    <t>6.</t>
  </si>
  <si>
    <t>7.</t>
  </si>
  <si>
    <t>Terminer et cuire — Saupoudrez d'emmenthal râpé. Cuisez au four jusqu'à coloration et gratin doré. Stockez au froid positif en attente de service si nécessaire.</t>
  </si>
  <si>
    <t>8.</t>
  </si>
  <si>
    <t>Servir — Détaillez chaque bac en parts, dressez bien chaud.</t>
  </si>
  <si>
    <t>CUIS.web — Portage du CUIS Clipper de 1992 par Palika &amp; Bernard Vandendaele (créateur du moteur récursif d'origine)</t>
  </si>
  <si>
    <t>FARCE AGNEAU/TOMATE — BASE MOUSSAKA (TEXTE-FIDÈLE)</t>
  </si>
  <si>
    <t>Quantité totale à produire (cumulée)</t>
  </si>
  <si>
    <t>référence : 9 lt — lot unique couvrant tous les usages</t>
  </si>
  <si>
    <t>FARCE AGNEAU/TOMATE — BASE MOUSSAKA (TEXTE-FIDÈLE)  GRO-BOLO-D</t>
  </si>
  <si>
    <t xml:space="preserve">    Epaule d'agneau hachee</t>
  </si>
  <si>
    <t xml:space="preserve">    Oignons émincés surgelés</t>
  </si>
  <si>
    <t xml:space="preserve">    Ails pelés 4G</t>
  </si>
  <si>
    <t xml:space="preserve">    HUILE OLIVE (L) (conv.)</t>
  </si>
  <si>
    <t xml:space="preserve">    Fond brun de veau reconstitue (collectivite) — voir l'onglet "Fond brun de veau reconstitue ("</t>
  </si>
  <si>
    <t xml:space="preserve">    Sel fin de cuisine</t>
  </si>
  <si>
    <t xml:space="preserve">    Poivre noir moulu</t>
  </si>
  <si>
    <t>SAUCE BÉCHAMEL</t>
  </si>
  <si>
    <t>référence : 10 lt — lot unique couvrant tous les usages</t>
  </si>
  <si>
    <t>SAUCE BÉCHAMEL  GRO_CDC_200A</t>
  </si>
  <si>
    <t xml:space="preserve">    LAIT UHT demi écrémé France outre 10 litres</t>
  </si>
  <si>
    <t xml:space="preserve">    Noix de muscade moulue</t>
  </si>
  <si>
    <t xml:space="preserve">    Farine de blé T55</t>
  </si>
  <si>
    <t xml:space="preserve">    Beurre doux 82% MG plaquette</t>
  </si>
  <si>
    <t xml:space="preserve">    Poivre blanc moulu</t>
  </si>
  <si>
    <t>Fond brun de veau reconstitue (collectivite)</t>
  </si>
  <si>
    <t>référence : 1 lt — lot unique couvrant tous les usages</t>
  </si>
  <si>
    <t>Fond brun de veau reconstitue (collectivite)  GRO-FOND-VEAU</t>
  </si>
  <si>
    <t xml:space="preserve">    EAU</t>
  </si>
  <si>
    <t xml:space="preserve">    Fonds Brun Lié (Knorr Professional)</t>
  </si>
  <si>
    <t>[DISSOUDRE] Délayer la poudre dans l'eau froide en fouettant, puis porter à ébullition en remuant régulièrement.</t>
  </si>
  <si>
    <t>SAUCE TOMATE</t>
  </si>
  <si>
    <t>référence : 8,5 lt — lot unique couvrant tous les usages</t>
  </si>
  <si>
    <t>Utilisée 2 fois dans cette fiche — lot unique, calculé pour couvrir tous les usages.</t>
  </si>
  <si>
    <t>SAUCE TOMATE  GRO_CDC_204</t>
  </si>
  <si>
    <t xml:space="preserve">    Concentré de tomate — boîte 5/1 (collectivité) — voir l'onglet "Concentré de tomate — boîte 5/1"</t>
  </si>
  <si>
    <t xml:space="preserve">    Fond Blanc de Veau — voir l'onglet "Fond Blanc de Veau"</t>
  </si>
  <si>
    <t xml:space="preserve">    Margarine de pâtisserie 80% MG</t>
  </si>
  <si>
    <t xml:space="preserve">    Herbes de Provence</t>
  </si>
  <si>
    <t xml:space="preserve">    Sucre blanc cristal sac 25 kg</t>
  </si>
  <si>
    <t>Concentré de tomate — boîte 5/1 (collectivité)</t>
  </si>
  <si>
    <t>référence : 4,5 kg — lot unique couvrant tous les usages</t>
  </si>
  <si>
    <t>Concentré de tomate — boîte 5/1 (collectivité)  GRO-CONC-TOM-51</t>
  </si>
  <si>
    <t xml:space="preserve">    Concentré de tomate double</t>
  </si>
  <si>
    <t>Fond Blanc de Veau</t>
  </si>
  <si>
    <t>référence : 7,5 lt — lot unique couvrant tous les usages</t>
  </si>
  <si>
    <t>Fond Blanc de Veau  00002625</t>
  </si>
  <si>
    <t xml:space="preserve">    Os et parures maigres de veau</t>
  </si>
  <si>
    <t xml:space="preserve">    Collet de veau (piétrons, jarret)</t>
  </si>
  <si>
    <t xml:space="preserve">    Os de veau (pieds, jarret)</t>
  </si>
  <si>
    <t xml:space="preserve">    CAROTTE France cat.I botte</t>
  </si>
  <si>
    <t xml:space="preserve">    OIGNON jaune France cat.I 60-80mm</t>
  </si>
  <si>
    <t xml:space="preserve">    POIREAU France cat.I</t>
  </si>
  <si>
    <t xml:space="preserve">    CÉLERI-BRANCHE vert France cat.I</t>
  </si>
  <si>
    <t xml:space="preserve">    Bouquet garni sachet dose</t>
  </si>
  <si>
    <t>[CONCASSER] Concasser les os et parures de veau — blanchir à l'eau froide</t>
  </si>
  <si>
    <t>ℹ Découper en morceaux — réunir dans une grande marmite — couvrir d'eau froide — porter à ébullition 3 à 4 minutes — rafraîchir</t>
  </si>
  <si>
    <t>[ÉPLUCHER] Rafraîchir les ingrédients de base à l'eau courante</t>
  </si>
  <si>
    <t>ℹ Bien rincer et égoutter dans une passoire — rincer le rondeau</t>
  </si>
  <si>
    <t>[MARQUER] Marquer le fond blanc en cuisson</t>
  </si>
  <si>
    <t>ℹ Replacer les ingrédients de base dans le récipient — mouiller avec de l'eau froide — porter à ébullition</t>
  </si>
  <si>
    <t>[ÉCUMER] Écumer soigneusement</t>
  </si>
  <si>
    <t>ℹ Écumer abondamment dès la première ébullition</t>
  </si>
  <si>
    <t>[ÉPLUCHER] Préparer les éléments de la garniture aromatique</t>
  </si>
  <si>
    <t>ℹ Éplucher et laver tous les légumes — tailler les carottes en tronçons — piquer ou clouter les oignons</t>
  </si>
  <si>
    <t>[MOUILLER] Ajouter la garniture aromatique dans le fond blanc</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</si>
</sst>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styles" Target="styles.xml"/>
<Relationship Id="rId9"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B2*0.09</f>
        <v>9</v>
      </c>
      <c r="D6" t="s">
        <v>8</v>
      </c>
      <c r="E6" t="s" s="8"/>
    </row>
    <row r="7">
      <c r="A7"/>
      <c r="B7" t="s">
        <v>9</v>
      </c>
      <c r="C7" s="10">
        <f>B2*0.2</f>
        <v>20</v>
      </c>
      <c r="D7" t="s">
        <v>10</v>
      </c>
      <c r="E7" t="s" s="8"/>
    </row>
    <row r="8">
      <c r="A8"/>
      <c r="B8" t="s">
        <v>11</v>
      </c>
      <c r="C8" s="10">
        <f>B2*0.09</f>
        <v>9</v>
      </c>
      <c r="D8" t="s">
        <v>8</v>
      </c>
      <c r="E8" t="s" s="8"/>
    </row>
    <row r="9">
      <c r="A9"/>
      <c r="B9" t="s">
        <v>12</v>
      </c>
      <c r="C9" s="10">
        <f>B2*0.015</f>
        <v>1.5</v>
      </c>
      <c r="D9" t="s">
        <v>10</v>
      </c>
      <c r="E9" t="s" s="8"/>
    </row>
    <row r="10">
      <c r="A10"/>
      <c r="B10" t="s">
        <v>13</v>
      </c>
      <c r="C10" s="10">
        <f>B2*0.06</f>
        <v>6</v>
      </c>
      <c r="D10" t="s">
        <v>8</v>
      </c>
      <c r="E10" t="s" s="8"/>
    </row>
    <row r="11">
      <c r="A11"/>
      <c r="B11"/>
      <c r="C11"/>
      <c r="D11"/>
      <c r="E11" t="s" s="8"/>
    </row>
    <row r="12">
      <c r="A12" t="s" s="11">
        <v>14</v>
      </c>
      <c r="B12" t="inlineStr" s="12">
        <is>
          <t>Mise en place du poste de travail — Vérifiez les DLC, pesez et mesurez toutes les denrées, sélectionnez le matériel. Désinfectez le matériel et le poste de travail suivant les protocoles.</t>
        </is>
      </c>
      <c r="C12"/>
      <c r="D12"/>
      <c r="E12" t="s" s="8"/>
    </row>
    <row r="13">
      <c r="A13" t="s" s="11">
        <v>15</v>
      </c>
      <c r="B13" t="inlineStr" s="12">
        <is>
          <t>Préparer les bacs — Faites fondre le beurre et badigeonnez l'intérieur de 6 bacs GN. NOTE (a_verifier) : aucun grammage de beurre de badigeonnage n'est donné dans les DENRÉES de la fiche source -- point ouvert, non chiffré dans cette migration, à compléter après recherche mercuriale/convention de graissage existante.</t>
        </is>
      </c>
      <c r="C13"/>
      <c r="D13"/>
      <c r="E13" t="s" s="8"/>
    </row>
    <row r="14">
      <c r="A14" t="s" s="11">
        <v>16</v>
      </c>
      <c r="B14" t="s" s="12">
        <v>17</v>
      </c>
      <c r="C14"/>
      <c r="D14"/>
      <c r="E14" t="s" s="8"/>
    </row>
    <row r="15">
      <c r="A15"/>
      <c r="B15" t="s">
        <v>9</v>
      </c>
      <c r="C15" s="10">
        <f>B2*0.2</f>
        <v>20</v>
      </c>
      <c r="D15" t="s">
        <v>10</v>
      </c>
      <c r="E15" t="s" s="8"/>
    </row>
    <row r="16">
      <c r="A16" t="s" s="11">
        <v>18</v>
      </c>
      <c r="B16" t="s" s="12">
        <v>19</v>
      </c>
      <c r="C16"/>
      <c r="D16"/>
      <c r="E16" t="s" s="8"/>
    </row>
    <row r="17">
      <c r="A17" t="s" s="11">
        <v>20</v>
      </c>
      <c r="B17" t="inlineStr" s="12">
        <is>
          <t>Confectionner la farce — Faites revenir à l'huile d'olive les oignons émincés et l'ail haché. Ajoutez l'épaule d'agneau hachée, faites revenir. Mouillez avec le fond brun de veau lié. Liez avec 6 litres de sauce tomate. Ajoutez les épices et condiments (sel, poivre). Portez à ébullition, réduisez, laissez mijoter. Dégraissez, rectifiez l'assaisonnement.</t>
        </is>
      </c>
      <c r="C17"/>
      <c r="D17"/>
      <c r="E17" t="s" s="8"/>
    </row>
    <row r="18">
      <c r="A18"/>
      <c r="B18" t="s">
        <v>7</v>
      </c>
      <c r="C18" s="10">
        <f>B2*0.09</f>
        <v>9</v>
      </c>
      <c r="D18" t="s">
        <v>8</v>
      </c>
      <c r="E18" t="s" s="8"/>
    </row>
    <row r="19">
      <c r="A19" t="s" s="11">
        <v>21</v>
      </c>
      <c r="B19" t="inlineStr" s="12">
        <is>
          <t>Garnir et monter — Disposez une couche d'aubergines grillées dans le fond des bacs beurrés. Répartissez la farce agneau/tomate. Étagez une nouvelle couche d'aubergines. Saucez le dessus avec le reste de la sauce tomate. Nappez de sauce béchamel. Suggestion : remplacer l'emmenthal par de la feta émiettée.</t>
        </is>
      </c>
      <c r="C19"/>
      <c r="D19"/>
      <c r="E19" t="s" s="8"/>
    </row>
    <row r="20">
      <c r="A20"/>
      <c r="B20" t="s">
        <v>13</v>
      </c>
      <c r="C20" s="10">
        <f>B2*0.06</f>
        <v>6</v>
      </c>
      <c r="D20" t="s">
        <v>8</v>
      </c>
      <c r="E20" t="s" s="8"/>
    </row>
    <row r="21">
      <c r="A21"/>
      <c r="B21" t="s">
        <v>11</v>
      </c>
      <c r="C21" s="10">
        <f>B2*0.09</f>
        <v>9</v>
      </c>
      <c r="D21" t="s">
        <v>8</v>
      </c>
      <c r="E21" t="s" s="8"/>
    </row>
    <row r="22">
      <c r="A22" t="s" s="11">
        <v>22</v>
      </c>
      <c r="B22" t="s" s="12">
        <v>23</v>
      </c>
      <c r="C22"/>
      <c r="D22"/>
      <c r="E22" t="s" s="8"/>
    </row>
    <row r="23">
      <c r="A23"/>
      <c r="B23" t="s">
        <v>12</v>
      </c>
      <c r="C23" s="10">
        <f>B2*0.015</f>
        <v>1.5</v>
      </c>
      <c r="D23" t="s">
        <v>10</v>
      </c>
      <c r="E23" t="s" s="8"/>
    </row>
    <row r="24">
      <c r="A24" t="s" s="11">
        <v>24</v>
      </c>
      <c r="B24" t="s" s="12">
        <v>25</v>
      </c>
      <c r="C24"/>
      <c r="D24"/>
      <c r="E24" t="s" s="8"/>
    </row>
    <row r="25">
      <c r="A25" t="s" s="13">
        <v>26</v>
      </c>
      <c r="B25"/>
      <c r="C25"/>
      <c r="D25"/>
      <c r="E25" t="s" s="8"/>
    </row>
  </sheetData>
  <sheetProtection sheet="1" formatRows="0" formatColumns="0"/>
  <mergeCells count="11">
    <mergeCell ref="A1:D1"/>
    <mergeCell ref="A4:D4"/>
    <mergeCell ref="B12:D12"/>
    <mergeCell ref="B13:D13"/>
    <mergeCell ref="B14:D14"/>
    <mergeCell ref="B16:D16"/>
    <mergeCell ref="B17:D17"/>
    <mergeCell ref="B19:D19"/>
    <mergeCell ref="B22:D22"/>
    <mergeCell ref="B24:D24"/>
    <mergeCell ref="A25:D25"/>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
  <cols>
    <col min="1" max="1" width="22" customWidth="1"/>
    <col min="2" max="2" width="52" customWidth="1"/>
    <col min="3" max="3" width="14" customWidth="1"/>
    <col min="4" max="4" width="10" customWidth="1"/>
    <col min="5" max="5" width="26" customWidth="1"/>
  </cols>
  <sheetData>
    <row r="1" customHeight="1" ht="24">
      <c r="A1" t="s" s="2">
        <v>27</v>
      </c>
      <c r="B1"/>
      <c r="C1"/>
      <c r="D1"/>
      <c r="E1" t="s" s="3">
        <v>1</v>
      </c>
    </row>
    <row r="2">
      <c r="A2" t="s" s="4">
        <v>28</v>
      </c>
      <c r="B2" s="14">
        <v>9</v>
      </c>
      <c r="C2" t="s">
        <v>8</v>
      </c>
      <c r="D2" t="s" s="7">
        <v>29</v>
      </c>
      <c r="E2" t="s" s="8"/>
    </row>
    <row r="3">
      <c r="A3"/>
      <c r="B3"/>
      <c r="C3"/>
      <c r="D3"/>
      <c r="E3" t="s" s="8"/>
    </row>
    <row r="4">
      <c r="A4" t="s" s="9">
        <v>30</v>
      </c>
      <c r="B4"/>
      <c r="C4"/>
      <c r="D4"/>
      <c r="E4" t="s" s="8"/>
    </row>
    <row r="5">
      <c r="A5" t="s" s="4">
        <v>6</v>
      </c>
      <c r="B5"/>
      <c r="C5"/>
      <c r="D5"/>
      <c r="E5" t="s" s="8"/>
    </row>
    <row r="6">
      <c r="A6"/>
      <c r="B6" t="s">
        <v>31</v>
      </c>
      <c r="C6" s="10">
        <f>B2*1.7777777778</f>
        <v>16</v>
      </c>
      <c r="D6" t="s">
        <v>10</v>
      </c>
      <c r="E6" t="s" s="8"/>
    </row>
    <row r="7">
      <c r="A7"/>
      <c r="B7" t="s">
        <v>32</v>
      </c>
      <c r="C7" s="10">
        <f>B2*0.2777777778</f>
        <v>2.5</v>
      </c>
      <c r="D7" t="s">
        <v>10</v>
      </c>
      <c r="E7" t="s" s="8"/>
    </row>
    <row r="8">
      <c r="A8"/>
      <c r="B8" t="s">
        <v>33</v>
      </c>
      <c r="C8" s="10">
        <f>B2*0.0222222222</f>
        <v>0.2</v>
      </c>
      <c r="D8" t="s">
        <v>10</v>
      </c>
      <c r="E8" t="s" s="8"/>
    </row>
    <row r="9">
      <c r="A9"/>
      <c r="B9" t="s">
        <v>34</v>
      </c>
      <c r="C9" s="10">
        <f>B2*0.1111111111</f>
        <v>1</v>
      </c>
      <c r="D9" t="s">
        <v>8</v>
      </c>
      <c r="E9" t="s" s="8"/>
    </row>
    <row r="10">
      <c r="A10"/>
      <c r="B10" t="s">
        <v>35</v>
      </c>
      <c r="C10" s="10">
        <f>B2*0.3333333333</f>
        <v>3</v>
      </c>
      <c r="D10" t="s">
        <v>8</v>
      </c>
      <c r="E10" t="s" s="8"/>
    </row>
    <row r="11">
      <c r="A11"/>
      <c r="B11" t="s">
        <v>13</v>
      </c>
      <c r="C11" s="10">
        <f>B2*0.6666666667</f>
        <v>6</v>
      </c>
      <c r="D11" t="s">
        <v>8</v>
      </c>
      <c r="E11" t="s" s="8"/>
    </row>
    <row r="12">
      <c r="A12"/>
      <c r="B12" t="s">
        <v>36</v>
      </c>
      <c r="C12" s="10">
        <f>B2*0.0081111111</f>
        <v>0.073</v>
      </c>
      <c r="D12" t="s">
        <v>10</v>
      </c>
      <c r="E12" t="s" s="8"/>
    </row>
    <row r="13">
      <c r="A13"/>
      <c r="B13" t="s">
        <v>37</v>
      </c>
      <c r="C13" s="10">
        <f>B2*0.0007777778</f>
        <v>0.007</v>
      </c>
      <c r="D13" t="s">
        <v>10</v>
      </c>
      <c r="E13" t="s" s="8"/>
    </row>
    <row r="14">
      <c r="A14"/>
      <c r="B14"/>
      <c r="C14"/>
      <c r="D14"/>
      <c r="E14" t="s" s="8"/>
    </row>
    <row r="15">
      <c r="A15" t="s" s="11">
        <v>14</v>
      </c>
      <c r="B15" t="inlineStr" s="12">
        <is>
          <t>Mise en place du poste de travail — Vérifier les D.L.C., peser les denrées, sélectionner le matériel. Désinfecter le matériel et le poste de travail suivant les protocoles.</t>
        </is>
      </c>
      <c r="C15"/>
      <c r="D15"/>
      <c r="E15" t="s" s="8"/>
    </row>
    <row r="16">
      <c r="A16" t="s" s="11">
        <v>15</v>
      </c>
      <c r="B16" t="inlineStr" s="12">
        <is>
          <t>Préparations préliminaires — Déconditionner la viande d'agneau hachée suivant la procédure, réserver au froid. Élaborer le fond brun de veau lié à partir de fond déshydraté, en suivant les recommandations du fabricant.</t>
        </is>
      </c>
      <c r="C16"/>
      <c r="D16"/>
      <c r="E16" t="s" s="8"/>
    </row>
    <row r="17">
      <c r="A17"/>
      <c r="B17" t="s">
        <v>31</v>
      </c>
      <c r="C17" s="10">
        <f>B2*1.7777777778</f>
        <v>16</v>
      </c>
      <c r="D17" t="s">
        <v>10</v>
      </c>
      <c r="E17" t="s" s="8"/>
    </row>
    <row r="18">
      <c r="A18"/>
      <c r="B18" t="s">
        <v>35</v>
      </c>
      <c r="C18" s="10">
        <f>B2*0.3333333333</f>
        <v>3</v>
      </c>
      <c r="D18" t="s">
        <v>8</v>
      </c>
      <c r="E18" t="s" s="8"/>
    </row>
    <row r="19">
      <c r="A19" t="s" s="11">
        <v>16</v>
      </c>
      <c r="B19" t="inlineStr" s="12">
        <is>
          <t>Confectionner la farce — Dans une sauteuse, faire revenir à l'huile d'olive les oignons émincés et l'ail haché. Mouiller avec le fond brun de veau lié, ajouter la sauce tomate (lien récursif GRO_CDC_204, 6L pour la farce). Ajouter la viande d'agneau hachée, cuire à feu doux en remuant, sans faire attacher le fond.</t>
        </is>
      </c>
      <c r="C19"/>
      <c r="D19"/>
      <c r="E19" t="s" s="8"/>
    </row>
    <row r="20">
      <c r="A20"/>
      <c r="B20" t="s">
        <v>32</v>
      </c>
      <c r="C20" s="10">
        <f>B2*0.2777777778</f>
        <v>2.5</v>
      </c>
      <c r="D20" t="s">
        <v>10</v>
      </c>
      <c r="E20" t="s" s="8"/>
    </row>
    <row r="21">
      <c r="A21"/>
      <c r="B21" t="s">
        <v>33</v>
      </c>
      <c r="C21" s="10">
        <f>B2*0.0222222222</f>
        <v>0.2</v>
      </c>
      <c r="D21" t="s">
        <v>10</v>
      </c>
      <c r="E21" t="s" s="8"/>
    </row>
    <row r="22">
      <c r="A22"/>
      <c r="B22" t="s">
        <v>34</v>
      </c>
      <c r="C22" s="10">
        <f>B2*0.1111111111</f>
        <v>1</v>
      </c>
      <c r="D22" t="s">
        <v>8</v>
      </c>
      <c r="E22" t="s" s="8"/>
    </row>
    <row r="23">
      <c r="A23"/>
      <c r="B23" t="s">
        <v>35</v>
      </c>
      <c r="C23" s="10">
        <f>B2*0.3333333333</f>
        <v>3</v>
      </c>
      <c r="D23" t="s">
        <v>8</v>
      </c>
      <c r="E23" t="s" s="8"/>
    </row>
    <row r="24">
      <c r="A24"/>
      <c r="B24" t="s">
        <v>13</v>
      </c>
      <c r="C24" s="10">
        <f>B2*0.6666666667</f>
        <v>6</v>
      </c>
      <c r="D24" t="s">
        <v>8</v>
      </c>
      <c r="E24" t="s" s="8"/>
    </row>
    <row r="25">
      <c r="A25"/>
      <c r="B25" t="s">
        <v>31</v>
      </c>
      <c r="C25" s="10">
        <f>B2*1.7777777778</f>
        <v>16</v>
      </c>
      <c r="D25" t="s">
        <v>10</v>
      </c>
      <c r="E25" t="s" s="8"/>
    </row>
    <row r="26">
      <c r="A26" t="s" s="11">
        <v>18</v>
      </c>
      <c r="B26" t="inlineStr" s="12">
        <is>
          <t>Finition — Rectifier l'assaisonnement. Contrôler la température suivant la procédure de fin de cuisson. Réserver au chaud en attente de montage (la farce sert à la couche centrale de la Moussaka, Fiche 145, en alternance avec les aubergines grillées).</t>
        </is>
      </c>
      <c r="C26"/>
      <c r="D26"/>
      <c r="E26" t="s" s="8"/>
    </row>
    <row r="27">
      <c r="A27"/>
      <c r="B27" t="s">
        <v>36</v>
      </c>
      <c r="C27" s="10">
        <f>B2*0.0081111111</f>
        <v>0.073</v>
      </c>
      <c r="D27" t="s">
        <v>10</v>
      </c>
      <c r="E27" t="s" s="8"/>
    </row>
    <row r="28">
      <c r="A28"/>
      <c r="B28" t="s">
        <v>37</v>
      </c>
      <c r="C28" s="10">
        <f>B2*0.0007777778</f>
        <v>0.007</v>
      </c>
      <c r="D28" t="s">
        <v>10</v>
      </c>
      <c r="E28" t="s" s="8"/>
    </row>
    <row r="29">
      <c r="A29" t="s" s="13">
        <v>26</v>
      </c>
      <c r="B29"/>
      <c r="C29"/>
      <c r="D29"/>
      <c r="E29" t="s" s="8"/>
    </row>
  </sheetData>
  <sheetProtection sheet="1" formatRows="0" formatColumns="0"/>
  <mergeCells count="7">
    <mergeCell ref="A1:D1"/>
    <mergeCell ref="A4:D4"/>
    <mergeCell ref="B15:D15"/>
    <mergeCell ref="B16:D16"/>
    <mergeCell ref="B19:D19"/>
    <mergeCell ref="B26:D26"/>
    <mergeCell ref="A29:D29"/>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4"/>
  <cols>
    <col min="1" max="1" width="22" customWidth="1"/>
    <col min="2" max="2" width="52" customWidth="1"/>
    <col min="3" max="3" width="14" customWidth="1"/>
    <col min="4" max="4" width="10" customWidth="1"/>
    <col min="5" max="5" width="26" customWidth="1"/>
  </cols>
  <sheetData>
    <row r="1" customHeight="1" ht="24">
      <c r="A1" t="s" s="2">
        <v>38</v>
      </c>
      <c r="B1"/>
      <c r="C1"/>
      <c r="D1"/>
      <c r="E1" t="s" s="3">
        <v>1</v>
      </c>
    </row>
    <row r="2">
      <c r="A2" t="s" s="4">
        <v>28</v>
      </c>
      <c r="B2" s="14">
        <v>9</v>
      </c>
      <c r="C2" t="s">
        <v>8</v>
      </c>
      <c r="D2" t="s" s="7">
        <v>39</v>
      </c>
      <c r="E2" t="s" s="8"/>
    </row>
    <row r="3">
      <c r="A3"/>
      <c r="B3"/>
      <c r="C3"/>
      <c r="D3"/>
      <c r="E3" t="s" s="8"/>
    </row>
    <row r="4">
      <c r="A4" t="s" s="9">
        <v>40</v>
      </c>
      <c r="B4"/>
      <c r="C4"/>
      <c r="D4"/>
      <c r="E4" t="s" s="8"/>
    </row>
    <row r="5">
      <c r="A5" t="s" s="4">
        <v>6</v>
      </c>
      <c r="B5"/>
      <c r="C5"/>
      <c r="D5"/>
      <c r="E5" t="s" s="8"/>
    </row>
    <row r="6">
      <c r="A6"/>
      <c r="B6" t="s">
        <v>41</v>
      </c>
      <c r="C6" s="10">
        <f>B2*1</f>
        <v>9</v>
      </c>
      <c r="D6" t="s">
        <v>8</v>
      </c>
      <c r="E6" t="s" s="8"/>
    </row>
    <row r="7">
      <c r="A7"/>
      <c r="B7" t="s">
        <v>42</v>
      </c>
      <c r="C7" s="10">
        <f>B2*0.0003</f>
        <v>0.0027</v>
      </c>
      <c r="D7" t="s">
        <v>10</v>
      </c>
      <c r="E7" t="s" s="8"/>
    </row>
    <row r="8">
      <c r="A8"/>
      <c r="B8" t="s">
        <v>43</v>
      </c>
      <c r="C8" s="10">
        <f>B2*0.065</f>
        <v>0.585</v>
      </c>
      <c r="D8" t="s">
        <v>10</v>
      </c>
      <c r="E8" t="s" s="8"/>
    </row>
    <row r="9">
      <c r="A9"/>
      <c r="B9" t="s">
        <v>44</v>
      </c>
      <c r="C9" s="10">
        <f>B2*0.065</f>
        <v>0.585</v>
      </c>
      <c r="D9" t="s">
        <v>10</v>
      </c>
      <c r="E9" t="s" s="8"/>
    </row>
    <row r="10">
      <c r="A10"/>
      <c r="B10" t="s">
        <v>36</v>
      </c>
      <c r="C10" s="10">
        <f>B2*0.01</f>
        <v>0.09</v>
      </c>
      <c r="D10" t="s">
        <v>10</v>
      </c>
      <c r="E10" t="s" s="8"/>
    </row>
    <row r="11">
      <c r="A11"/>
      <c r="B11" t="s">
        <v>45</v>
      </c>
      <c r="C11" s="10">
        <f>B2*0.0006</f>
        <v>0.0054</v>
      </c>
      <c r="D11" t="s">
        <v>10</v>
      </c>
      <c r="E11" t="s" s="8"/>
    </row>
    <row r="12">
      <c r="A12"/>
      <c r="B12"/>
      <c r="C12"/>
      <c r="D12"/>
      <c r="E12" t="s" s="8"/>
    </row>
    <row r="13">
      <c r="A13" t="s" s="11">
        <v>14</v>
      </c>
      <c r="B13" t="inlineStr" s="12">
        <is>
          <t>Mise en place du poste de travail — Vérifier les D.L.C., peser les denrées, sélectionner le matériel. Désinfecter le matériel et le poste de travail suivant les protocoles. Mettre en fonction le bain-marie.</t>
        </is>
      </c>
      <c r="C13"/>
      <c r="D13"/>
      <c r="E13" t="s" s="8"/>
    </row>
    <row r="14">
      <c r="A14" t="s" s="11">
        <v>15</v>
      </c>
      <c r="B14" t="inlineStr" s="12">
        <is>
          <t>Confectionner le roux — Dans un rondeau, faire fondre le beurre. Ajouter la farine tamisée. Mélanger au fouet et laisser cuire sans coloration. Au terme de la cuisson, le roux blanchit et devient mousseux. Laisser refroidir le roux dans le rondeau, en prévision de sa réutilisation pour la confection de la sauce.</t>
        </is>
      </c>
      <c r="C14"/>
      <c r="D14"/>
      <c r="E14" t="s" s="8"/>
    </row>
    <row r="15">
      <c r="A15"/>
      <c r="B15" t="s">
        <v>41</v>
      </c>
      <c r="C15" s="10">
        <f>B2*1</f>
        <v>9</v>
      </c>
      <c r="D15" t="s">
        <v>8</v>
      </c>
      <c r="E15" t="s" s="8"/>
    </row>
    <row r="16">
      <c r="A16"/>
      <c r="B16" t="s">
        <v>42</v>
      </c>
      <c r="C16" s="10">
        <f>B2*0.0003</f>
        <v>0.0027</v>
      </c>
      <c r="D16" t="s">
        <v>10</v>
      </c>
      <c r="E16" t="s" s="8"/>
    </row>
    <row r="17">
      <c r="A17"/>
      <c r="B17" t="s">
        <v>43</v>
      </c>
      <c r="C17" s="10">
        <f>B2*0.065</f>
        <v>0.585</v>
      </c>
      <c r="D17" t="s">
        <v>10</v>
      </c>
      <c r="E17" t="s" s="8"/>
    </row>
    <row r="18">
      <c r="A18"/>
      <c r="B18" t="s">
        <v>44</v>
      </c>
      <c r="C18" s="10">
        <f>B2*0.065</f>
        <v>0.585</v>
      </c>
      <c r="D18" t="s">
        <v>10</v>
      </c>
      <c r="E18" t="s" s="8"/>
    </row>
    <row r="19">
      <c r="A19"/>
      <c r="B19" t="s">
        <v>36</v>
      </c>
      <c r="C19" s="10">
        <f>B2*0.01</f>
        <v>0.09</v>
      </c>
      <c r="D19" t="s">
        <v>10</v>
      </c>
      <c r="E19" t="s" s="8"/>
    </row>
    <row r="20">
      <c r="A20"/>
      <c r="B20" t="s">
        <v>45</v>
      </c>
      <c r="C20" s="10">
        <f>B2*0.0006</f>
        <v>0.0054</v>
      </c>
      <c r="D20" t="s">
        <v>10</v>
      </c>
      <c r="E20" t="s" s="8"/>
    </row>
    <row r="21">
      <c r="A21" t="s" s="11">
        <v>16</v>
      </c>
      <c r="B21" t="inlineStr" s="12">
        <is>
          <t>Confectionner la béchamel — Rincer un rondeau à l'eau. Mettre 1/4 de L d'eau dans le fond du rondeau pour éviter au lait de coller. Dans ce rondeau, faire bouillir le lait. Verser le lait bouillant sur le roux tiédi. Mélanger au fouet énergiquement les deux éléments. Porter à ébullition, laisser cuire 10 minutes environ sans cesser de remuer, pour que la sauce n'attache pas au fond du rondeau. Pour éviter de passer au chinois et pour rendre en même temps la sauce fluide et onctueuse, émulsionner la sauce au mixeur. Débarrasser la sauce dans un bac GN 1/2 H 250. Filmer le bac avec du film alimentaire étirable. Respecter la procédure de fin de cuisson. Réserver au bain-marie ou en armoire chaude et maintenir à +63°C à cœur.</t>
        </is>
      </c>
      <c r="C21"/>
      <c r="D21"/>
      <c r="E21" t="s" s="8"/>
    </row>
    <row r="22">
      <c r="A22"/>
      <c r="B22" t="s">
        <v>41</v>
      </c>
      <c r="C22" s="10">
        <f>B2*1</f>
        <v>9</v>
      </c>
      <c r="D22" t="s">
        <v>8</v>
      </c>
      <c r="E22" t="s" s="8"/>
    </row>
    <row r="23">
      <c r="A23" t="s" s="11">
        <v>18</v>
      </c>
      <c r="B23" t="inlineStr" s="12">
        <is>
          <t>Sauces dérivées — Sauce crème : soustraire 2,5L de lait à la recette et ajouter le même volume en crème fraîche en liaison terminale. Sauce Mornay : au terme de la cuisson, lier hors du feu avec 1/2L de jaunes d'œufs pasteurisés et ajouter 1kg de gruyère râpé. Sauce Soubise : pendant la confection, faire fondre avec 500g de margarine ou beurre, 4kg d'oignons émincés surgelés ; ajouter l'oignon fondu à la béchamel, cuire ensemble, rectifier, passer au mixeur. Sauce roquefort : ajouter 500g de roquefort ou bleu d'Auvergne émietté dans la sauce crème et faire monter au mixeur. Sauce aurore : ajouter 1/4 de volume de sauce tomate à la sauce crème, mixer.</t>
        </is>
      </c>
      <c r="C23"/>
      <c r="D23"/>
      <c r="E23" t="s" s="8"/>
    </row>
    <row r="24">
      <c r="A24" t="s" s="13">
        <v>26</v>
      </c>
      <c r="B24"/>
      <c r="C24"/>
      <c r="D24"/>
      <c r="E24" t="s" s="8"/>
    </row>
  </sheetData>
  <sheetProtection sheet="1" formatRows="0" formatColumns="0"/>
  <mergeCells count="7">
    <mergeCell ref="A1:D1"/>
    <mergeCell ref="A4:D4"/>
    <mergeCell ref="B13:D13"/>
    <mergeCell ref="B14:D14"/>
    <mergeCell ref="B21:D21"/>
    <mergeCell ref="B23:D23"/>
    <mergeCell ref="A24:D24"/>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46</v>
      </c>
      <c r="B1"/>
      <c r="C1"/>
      <c r="D1"/>
      <c r="E1" t="s" s="3">
        <v>1</v>
      </c>
    </row>
    <row r="2">
      <c r="A2" t="s" s="4">
        <v>28</v>
      </c>
      <c r="B2" s="14">
        <v>3</v>
      </c>
      <c r="C2" t="s">
        <v>8</v>
      </c>
      <c r="D2" t="s" s="7">
        <v>47</v>
      </c>
      <c r="E2" t="s" s="8"/>
    </row>
    <row r="3">
      <c r="A3"/>
      <c r="B3"/>
      <c r="C3"/>
      <c r="D3"/>
      <c r="E3" t="s" s="8"/>
    </row>
    <row r="4">
      <c r="A4" t="s" s="9">
        <v>48</v>
      </c>
      <c r="B4"/>
      <c r="C4"/>
      <c r="D4"/>
      <c r="E4" t="s" s="8"/>
    </row>
    <row r="5">
      <c r="A5" t="s" s="4">
        <v>6</v>
      </c>
      <c r="B5"/>
      <c r="C5"/>
      <c r="D5"/>
      <c r="E5" t="s" s="8"/>
    </row>
    <row r="6">
      <c r="A6"/>
      <c r="B6" t="s">
        <v>49</v>
      </c>
      <c r="C6" s="10">
        <f>B2*0.975</f>
        <v>2.925</v>
      </c>
      <c r="D6" t="s">
        <v>8</v>
      </c>
      <c r="E6" t="s" s="8"/>
    </row>
    <row r="7">
      <c r="A7"/>
      <c r="B7" t="s">
        <v>50</v>
      </c>
      <c r="C7" s="10">
        <f>B2*0.025</f>
        <v>0.075</v>
      </c>
      <c r="D7" t="s">
        <v>10</v>
      </c>
      <c r="E7" t="s" s="8"/>
    </row>
    <row r="8">
      <c r="A8"/>
      <c r="B8"/>
      <c r="C8"/>
      <c r="D8"/>
      <c r="E8" t="s" s="8"/>
    </row>
    <row r="9">
      <c r="A9" t="s" s="11">
        <v>14</v>
      </c>
      <c r="B9" t="s" s="12">
        <v>51</v>
      </c>
      <c r="C9"/>
      <c r="D9"/>
      <c r="E9" t="s" s="8"/>
    </row>
    <row r="10">
      <c r="A10"/>
      <c r="B10" t="s">
        <v>49</v>
      </c>
      <c r="C10" s="10">
        <f>B2*0.975</f>
        <v>2.925</v>
      </c>
      <c r="D10" t="s">
        <v>8</v>
      </c>
      <c r="E10" t="s" s="8"/>
    </row>
    <row r="11">
      <c r="A11"/>
      <c r="B11" t="s">
        <v>50</v>
      </c>
      <c r="C11" s="10">
        <f>B2*0.025</f>
        <v>0.075</v>
      </c>
      <c r="D11" t="s">
        <v>10</v>
      </c>
      <c r="E11" t="s" s="8"/>
    </row>
    <row r="12">
      <c r="A12" t="s" s="13">
        <v>26</v>
      </c>
      <c r="B12"/>
      <c r="C12"/>
      <c r="D12"/>
      <c r="E12" t="s" s="8"/>
    </row>
  </sheetData>
  <sheetProtection sheet="1" formatRows="0" formatColumns="0"/>
  <mergeCells count="4">
    <mergeCell ref="A1:D1"/>
    <mergeCell ref="A4:D4"/>
    <mergeCell ref="B9:D9"/>
    <mergeCell ref="A12:D12"/>
  </mergeCell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
  <cols>
    <col min="1" max="1" width="22" customWidth="1"/>
    <col min="2" max="2" width="52" customWidth="1"/>
    <col min="3" max="3" width="14" customWidth="1"/>
    <col min="4" max="4" width="10" customWidth="1"/>
    <col min="5" max="5" width="26" customWidth="1"/>
  </cols>
  <sheetData>
    <row r="1" customHeight="1" ht="24">
      <c r="A1" t="s" s="2">
        <v>52</v>
      </c>
      <c r="B1"/>
      <c r="C1"/>
      <c r="D1"/>
      <c r="E1" t="s" s="3">
        <v>1</v>
      </c>
    </row>
    <row r="2">
      <c r="A2" t="s" s="4">
        <v>28</v>
      </c>
      <c r="B2" s="14">
        <v>12</v>
      </c>
      <c r="C2" t="s">
        <v>8</v>
      </c>
      <c r="D2" t="s" s="7">
        <v>53</v>
      </c>
      <c r="E2" t="s" s="8"/>
    </row>
    <row r="3">
      <c r="A3" t="s" s="3">
        <v>54</v>
      </c>
      <c r="B3"/>
      <c r="C3"/>
      <c r="D3"/>
      <c r="E3" t="s" s="8"/>
    </row>
    <row r="4">
      <c r="A4"/>
      <c r="B4"/>
      <c r="C4"/>
      <c r="D4"/>
      <c r="E4" t="s" s="8"/>
    </row>
    <row r="5">
      <c r="A5" t="s" s="9">
        <v>55</v>
      </c>
      <c r="B5"/>
      <c r="C5"/>
      <c r="D5"/>
      <c r="E5" t="s" s="8"/>
    </row>
    <row r="6">
      <c r="A6" t="s" s="4">
        <v>6</v>
      </c>
      <c r="B6"/>
      <c r="C6"/>
      <c r="D6"/>
      <c r="E6" t="s" s="8"/>
    </row>
    <row r="7">
      <c r="A7"/>
      <c r="B7" t="s">
        <v>56</v>
      </c>
      <c r="C7" s="10">
        <f>B2*0.4588235294</f>
        <v>5.505882</v>
      </c>
      <c r="D7" t="s">
        <v>10</v>
      </c>
      <c r="E7" t="s" s="8"/>
    </row>
    <row r="8">
      <c r="A8"/>
      <c r="B8" t="s">
        <v>57</v>
      </c>
      <c r="C8" s="10">
        <f>B2*0.7058823529</f>
        <v>8.470588</v>
      </c>
      <c r="D8" t="s">
        <v>8</v>
      </c>
      <c r="E8" t="s" s="8"/>
    </row>
    <row r="9">
      <c r="A9"/>
      <c r="B9" t="s">
        <v>32</v>
      </c>
      <c r="C9" s="10">
        <f>B2*0.1764705882</f>
        <v>2.117647</v>
      </c>
      <c r="D9" t="s">
        <v>10</v>
      </c>
      <c r="E9" t="s" s="8"/>
    </row>
    <row r="10">
      <c r="A10"/>
      <c r="B10" t="s">
        <v>43</v>
      </c>
      <c r="C10" s="10">
        <f>B2*0.0235294118</f>
        <v>0.282353</v>
      </c>
      <c r="D10" t="s">
        <v>10</v>
      </c>
      <c r="E10" t="s" s="8"/>
    </row>
    <row r="11">
      <c r="A11"/>
      <c r="B11" t="s">
        <v>58</v>
      </c>
      <c r="C11" s="10">
        <f>B2*0.0588235294</f>
        <v>0.705882</v>
      </c>
      <c r="D11" t="s">
        <v>10</v>
      </c>
      <c r="E11" t="s" s="8"/>
    </row>
    <row r="12">
      <c r="A12"/>
      <c r="B12" t="s">
        <v>59</v>
      </c>
      <c r="C12" s="10">
        <f>B2*0.0017647059</f>
        <v>0.021176</v>
      </c>
      <c r="D12" t="s">
        <v>10</v>
      </c>
      <c r="E12" t="s" s="8"/>
    </row>
    <row r="13">
      <c r="A13"/>
      <c r="B13" t="s">
        <v>33</v>
      </c>
      <c r="C13" s="10">
        <f>B2*0.0235294118</f>
        <v>0.282353</v>
      </c>
      <c r="D13" t="s">
        <v>10</v>
      </c>
      <c r="E13" t="s" s="8"/>
    </row>
    <row r="14">
      <c r="A14"/>
      <c r="B14" t="s">
        <v>60</v>
      </c>
      <c r="C14" s="10">
        <f>B2*0.0117647059</f>
        <v>0.141176</v>
      </c>
      <c r="D14" t="s">
        <v>10</v>
      </c>
      <c r="E14" t="s" s="8"/>
    </row>
    <row r="15">
      <c r="A15"/>
      <c r="B15" t="s">
        <v>36</v>
      </c>
      <c r="C15" s="10">
        <f>B2*0.0035294118</f>
        <v>0.042353</v>
      </c>
      <c r="D15" t="s">
        <v>10</v>
      </c>
      <c r="E15" t="s" s="8"/>
    </row>
    <row r="16">
      <c r="A16"/>
      <c r="B16" t="s">
        <v>37</v>
      </c>
      <c r="C16" s="10">
        <f>B2*0.0011764706</f>
        <v>0.014118</v>
      </c>
      <c r="D16" t="s">
        <v>10</v>
      </c>
      <c r="E16" t="s" s="8"/>
    </row>
    <row r="17">
      <c r="A17"/>
      <c r="B17"/>
      <c r="C17"/>
      <c r="D17"/>
      <c r="E17" t="s" s="8"/>
    </row>
    <row r="18">
      <c r="A18" t="s" s="11">
        <v>14</v>
      </c>
      <c r="B18" t="inlineStr" s="12">
        <is>
          <t>Mise en place du poste de travail — Vérifier les D.L.C., peser les denrées, sélectionner le matériel. Désinfecter le matériel et le poste de travail suivant les protocoles.</t>
        </is>
      </c>
      <c r="C18"/>
      <c r="D18"/>
      <c r="E18" t="s" s="8"/>
    </row>
    <row r="19">
      <c r="A19" t="s" s="11">
        <v>15</v>
      </c>
      <c r="B19" t="inlineStr" s="12">
        <is>
          <t>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t>
        </is>
      </c>
      <c r="C19"/>
      <c r="D19"/>
      <c r="E19" t="s" s="8"/>
    </row>
    <row r="20">
      <c r="A20"/>
      <c r="B20" t="s">
        <v>57</v>
      </c>
      <c r="C20" s="10">
        <f>B2*0.7058823529</f>
        <v>8.470588</v>
      </c>
      <c r="D20" t="s">
        <v>8</v>
      </c>
      <c r="E20" t="s" s="8"/>
    </row>
    <row r="21">
      <c r="A21"/>
      <c r="B21" t="s">
        <v>56</v>
      </c>
      <c r="C21" s="10">
        <f>B2*0.4588235294</f>
        <v>5.505882</v>
      </c>
      <c r="D21" t="s">
        <v>10</v>
      </c>
      <c r="E21" t="s" s="8"/>
    </row>
    <row r="22">
      <c r="A22" t="s" s="11">
        <v>16</v>
      </c>
      <c r="B22" t="inlineStr" s="12">
        <is>
          <t>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t>
        </is>
      </c>
      <c r="C22"/>
      <c r="D22"/>
      <c r="E22" t="s" s="8"/>
    </row>
    <row r="23">
      <c r="A23"/>
      <c r="B23" t="s">
        <v>32</v>
      </c>
      <c r="C23" s="10">
        <f>B2*0.1764705882</f>
        <v>2.117647</v>
      </c>
      <c r="D23" t="s">
        <v>10</v>
      </c>
      <c r="E23" t="s" s="8"/>
    </row>
    <row r="24">
      <c r="A24"/>
      <c r="B24" t="s">
        <v>43</v>
      </c>
      <c r="C24" s="10">
        <f>B2*0.0235294118</f>
        <v>0.282353</v>
      </c>
      <c r="D24" t="s">
        <v>10</v>
      </c>
      <c r="E24" t="s" s="8"/>
    </row>
    <row r="25">
      <c r="A25"/>
      <c r="B25" t="s">
        <v>58</v>
      </c>
      <c r="C25" s="10">
        <f>B2*0.0588235294</f>
        <v>0.705882</v>
      </c>
      <c r="D25" t="s">
        <v>10</v>
      </c>
      <c r="E25" t="s" s="8"/>
    </row>
    <row r="26">
      <c r="A26"/>
      <c r="B26" t="s">
        <v>59</v>
      </c>
      <c r="C26" s="10">
        <f>B2*0.0017647059</f>
        <v>0.021176</v>
      </c>
      <c r="D26" t="s">
        <v>10</v>
      </c>
      <c r="E26" t="s" s="8"/>
    </row>
    <row r="27">
      <c r="A27"/>
      <c r="B27" t="s">
        <v>33</v>
      </c>
      <c r="C27" s="10">
        <f>B2*0.0235294118</f>
        <v>0.282353</v>
      </c>
      <c r="D27" t="s">
        <v>10</v>
      </c>
      <c r="E27" t="s" s="8"/>
    </row>
    <row r="28">
      <c r="A28"/>
      <c r="B28" t="s">
        <v>60</v>
      </c>
      <c r="C28" s="10">
        <f>B2*0.0117647059</f>
        <v>0.141176</v>
      </c>
      <c r="D28" t="s">
        <v>10</v>
      </c>
      <c r="E28" t="s" s="8"/>
    </row>
    <row r="29">
      <c r="A29"/>
      <c r="B29" t="s">
        <v>36</v>
      </c>
      <c r="C29" s="10">
        <f>B2*0.0035294118</f>
        <v>0.042353</v>
      </c>
      <c r="D29" t="s">
        <v>10</v>
      </c>
      <c r="E29" t="s" s="8"/>
    </row>
    <row r="30">
      <c r="A30"/>
      <c r="B30" t="s">
        <v>37</v>
      </c>
      <c r="C30" s="10">
        <f>B2*0.0011764706</f>
        <v>0.014118</v>
      </c>
      <c r="D30" t="s">
        <v>10</v>
      </c>
      <c r="E30" t="s" s="8"/>
    </row>
    <row r="31">
      <c r="A31" t="s" s="11">
        <v>18</v>
      </c>
      <c r="B31" t="inlineStr" s="12">
        <is>
          <t>Suggestions — Cette sauce tomate de base peut être aromatisée avec du basilic, de l'origan, de la fleur de thym, etc. Monter au beurre. Elle peut être ajoutée à un fond de cuisson ou à une autre sauce.</t>
        </is>
      </c>
      <c r="C31"/>
      <c r="D31"/>
      <c r="E31" t="s" s="8"/>
    </row>
    <row r="32">
      <c r="A32" t="s" s="13">
        <v>26</v>
      </c>
      <c r="B32"/>
      <c r="C32"/>
      <c r="D32"/>
      <c r="E32" t="s" s="8"/>
    </row>
  </sheetData>
  <sheetProtection sheet="1" formatRows="0" formatColumns="0"/>
  <mergeCells count="8">
    <mergeCell ref="A1:D1"/>
    <mergeCell ref="A3:D3"/>
    <mergeCell ref="A5:D5"/>
    <mergeCell ref="B18:D18"/>
    <mergeCell ref="B19:D19"/>
    <mergeCell ref="B22:D22"/>
    <mergeCell ref="B31:D31"/>
    <mergeCell ref="A32:D32"/>
  </mergeCells>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61</v>
      </c>
      <c r="B1"/>
      <c r="C1"/>
      <c r="D1"/>
      <c r="E1" t="s" s="3">
        <v>1</v>
      </c>
    </row>
    <row r="2">
      <c r="A2" t="s" s="4">
        <v>28</v>
      </c>
      <c r="B2" s="14">
        <v>5.505882</v>
      </c>
      <c r="C2" t="s">
        <v>10</v>
      </c>
      <c r="D2" t="s" s="7">
        <v>62</v>
      </c>
      <c r="E2" t="s" s="8"/>
    </row>
    <row r="3">
      <c r="A3" t="s" s="3">
        <v>54</v>
      </c>
      <c r="B3"/>
      <c r="C3"/>
      <c r="D3"/>
      <c r="E3" t="s" s="8"/>
    </row>
    <row r="4">
      <c r="A4"/>
      <c r="B4"/>
      <c r="C4"/>
      <c r="D4"/>
      <c r="E4" t="s" s="8"/>
    </row>
    <row r="5">
      <c r="A5" t="s" s="9">
        <v>63</v>
      </c>
      <c r="B5"/>
      <c r="C5"/>
      <c r="D5"/>
      <c r="E5" t="s" s="8"/>
    </row>
    <row r="6">
      <c r="A6" t="s" s="4">
        <v>6</v>
      </c>
      <c r="B6"/>
      <c r="C6"/>
      <c r="D6"/>
      <c r="E6" t="s" s="8"/>
    </row>
    <row r="7">
      <c r="A7"/>
      <c r="B7" t="s">
        <v>64</v>
      </c>
      <c r="C7" s="10">
        <f>B2*0.2222222222</f>
        <v>1.223529</v>
      </c>
      <c r="D7" t="s">
        <v>3</v>
      </c>
      <c r="E7" t="s" s="8"/>
    </row>
    <row r="8">
      <c r="A8"/>
      <c r="B8"/>
      <c r="C8"/>
      <c r="D8"/>
      <c r="E8" t="s" s="8"/>
    </row>
    <row r="9">
      <c r="A9"/>
      <c r="B9" t="inlineStr" s="3">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C9"/>
      <c r="D9"/>
      <c r="E9" t="s" s="8"/>
    </row>
    <row r="10">
      <c r="A10" t="s" s="13">
        <v>26</v>
      </c>
      <c r="B10"/>
      <c r="C10"/>
      <c r="D10"/>
      <c r="E10" t="s" s="8"/>
    </row>
  </sheetData>
  <sheetProtection sheet="1" formatRows="0" formatColumns="0"/>
  <mergeCells count="5">
    <mergeCell ref="A1:D1"/>
    <mergeCell ref="A3:D3"/>
    <mergeCell ref="A5:D5"/>
    <mergeCell ref="B9:D9"/>
    <mergeCell ref="A10:D10"/>
  </mergeCells>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0"/>
  <cols>
    <col min="1" max="1" width="22" customWidth="1"/>
    <col min="2" max="2" width="52" customWidth="1"/>
    <col min="3" max="3" width="14" customWidth="1"/>
    <col min="4" max="4" width="10" customWidth="1"/>
    <col min="5" max="5" width="26" customWidth="1"/>
  </cols>
  <sheetData>
    <row r="1" customHeight="1" ht="24">
      <c r="A1" t="s" s="2">
        <v>65</v>
      </c>
      <c r="B1"/>
      <c r="C1"/>
      <c r="D1"/>
      <c r="E1" t="s" s="3">
        <v>1</v>
      </c>
    </row>
    <row r="2">
      <c r="A2" t="s" s="4">
        <v>28</v>
      </c>
      <c r="B2" s="14">
        <v>8.470588</v>
      </c>
      <c r="C2" t="s">
        <v>8</v>
      </c>
      <c r="D2" t="s" s="7">
        <v>66</v>
      </c>
      <c r="E2" t="s" s="8"/>
    </row>
    <row r="3">
      <c r="A3" t="s" s="3">
        <v>54</v>
      </c>
      <c r="B3"/>
      <c r="C3"/>
      <c r="D3"/>
      <c r="E3" t="s" s="8"/>
    </row>
    <row r="4">
      <c r="A4"/>
      <c r="B4"/>
      <c r="C4"/>
      <c r="D4"/>
      <c r="E4" t="s" s="8"/>
    </row>
    <row r="5">
      <c r="A5" t="s" s="9">
        <v>67</v>
      </c>
      <c r="B5"/>
      <c r="C5"/>
      <c r="D5"/>
      <c r="E5" t="s" s="8"/>
    </row>
    <row r="6">
      <c r="A6" t="s" s="4">
        <v>6</v>
      </c>
      <c r="B6"/>
      <c r="C6"/>
      <c r="D6"/>
      <c r="E6" t="s" s="8"/>
    </row>
    <row r="7">
      <c r="A7"/>
      <c r="B7" t="s">
        <v>49</v>
      </c>
      <c r="C7" s="10">
        <f>B2*1</f>
        <v>8.470588</v>
      </c>
      <c r="D7" t="s">
        <v>8</v>
      </c>
      <c r="E7" t="s" s="8"/>
    </row>
    <row r="8">
      <c r="A8"/>
      <c r="B8" t="s">
        <v>68</v>
      </c>
      <c r="C8" s="10">
        <f>B2*0.1333333333</f>
        <v>1.129412</v>
      </c>
      <c r="D8" t="s">
        <v>10</v>
      </c>
      <c r="E8" t="s" s="8"/>
    </row>
    <row r="9">
      <c r="A9"/>
      <c r="B9" t="s">
        <v>69</v>
      </c>
      <c r="C9" s="10">
        <f>B2*0.1333333333</f>
        <v>1.129412</v>
      </c>
      <c r="D9" t="s">
        <v>10</v>
      </c>
      <c r="E9" t="s" s="8"/>
    </row>
    <row r="10">
      <c r="A10"/>
      <c r="B10" t="s">
        <v>70</v>
      </c>
      <c r="C10" s="10">
        <f>B2*0.1333333333</f>
        <v>1.129412</v>
      </c>
      <c r="D10" t="s">
        <v>10</v>
      </c>
      <c r="E10" t="s" s="8"/>
    </row>
    <row r="11">
      <c r="A11"/>
      <c r="B11" t="s">
        <v>71</v>
      </c>
      <c r="C11" s="10">
        <f>B2*0.0133333333</f>
        <v>0.112941</v>
      </c>
      <c r="D11" t="s">
        <v>10</v>
      </c>
      <c r="E11" t="s" s="8"/>
    </row>
    <row r="12">
      <c r="A12"/>
      <c r="B12" t="s">
        <v>72</v>
      </c>
      <c r="C12" s="10">
        <f>B2*0.0133333333</f>
        <v>0.112941</v>
      </c>
      <c r="D12" t="s">
        <v>10</v>
      </c>
      <c r="E12" t="s" s="8"/>
    </row>
    <row r="13">
      <c r="A13"/>
      <c r="B13" t="s">
        <v>73</v>
      </c>
      <c r="C13" s="10">
        <f>B2*0.0266666667</f>
        <v>0.225882</v>
      </c>
      <c r="D13" t="s">
        <v>10</v>
      </c>
      <c r="E13" t="s" s="8"/>
    </row>
    <row r="14">
      <c r="A14"/>
      <c r="B14" t="s">
        <v>74</v>
      </c>
      <c r="C14" s="10">
        <f>B2*0.0106666667</f>
        <v>0.090353</v>
      </c>
      <c r="D14" t="s">
        <v>10</v>
      </c>
      <c r="E14" t="s" s="8"/>
    </row>
    <row r="15">
      <c r="A15"/>
      <c r="B15" t="s">
        <v>75</v>
      </c>
      <c r="C15" s="10">
        <f>B2*0.0001333333</f>
        <v>0.001129</v>
      </c>
      <c r="D15" t="s">
        <v>10</v>
      </c>
      <c r="E15" t="s" s="8"/>
    </row>
    <row r="16">
      <c r="A16"/>
      <c r="B16" t="s">
        <v>37</v>
      </c>
      <c r="C16" s="10">
        <f>B2*0.0001333333</f>
        <v>0.001129</v>
      </c>
      <c r="D16" t="s">
        <v>10</v>
      </c>
      <c r="E16" t="s" s="8"/>
    </row>
    <row r="17">
      <c r="A17"/>
      <c r="B17" t="s">
        <v>36</v>
      </c>
      <c r="C17" s="10">
        <f>B2*0.0001333333</f>
        <v>0.001129</v>
      </c>
      <c r="D17" t="s">
        <v>10</v>
      </c>
      <c r="E17" t="s" s="8"/>
    </row>
    <row r="18">
      <c r="A18"/>
      <c r="B18"/>
      <c r="C18"/>
      <c r="D18"/>
      <c r="E18" t="s" s="8"/>
    </row>
    <row r="19">
      <c r="A19" t="s" s="11">
        <v>14</v>
      </c>
      <c r="B19" t="s" s="12">
        <v>76</v>
      </c>
      <c r="C19"/>
      <c r="D19"/>
      <c r="E19" t="s" s="8"/>
    </row>
    <row r="20">
      <c r="A20"/>
      <c r="B20" t="s" s="3">
        <v>77</v>
      </c>
      <c r="C20"/>
      <c r="D20"/>
      <c r="E20" t="s" s="8"/>
    </row>
    <row r="21">
      <c r="A21" t="s" s="11">
        <v>15</v>
      </c>
      <c r="B21" t="s" s="12">
        <v>78</v>
      </c>
      <c r="C21"/>
      <c r="D21"/>
      <c r="E21" t="s" s="8"/>
    </row>
    <row r="22">
      <c r="A22"/>
      <c r="B22" t="s" s="3">
        <v>79</v>
      </c>
      <c r="C22"/>
      <c r="D22"/>
      <c r="E22" t="s" s="8"/>
    </row>
    <row r="23">
      <c r="A23" t="s" s="11">
        <v>16</v>
      </c>
      <c r="B23" t="s" s="12">
        <v>80</v>
      </c>
      <c r="C23"/>
      <c r="D23"/>
      <c r="E23" t="s" s="8"/>
    </row>
    <row r="24">
      <c r="A24"/>
      <c r="B24" t="s" s="3">
        <v>81</v>
      </c>
      <c r="C24"/>
      <c r="D24"/>
      <c r="E24" t="s" s="8"/>
    </row>
    <row r="25">
      <c r="A25" t="s" s="11">
        <v>18</v>
      </c>
      <c r="B25" t="s" s="12">
        <v>82</v>
      </c>
      <c r="C25"/>
      <c r="D25"/>
      <c r="E25" t="s" s="8"/>
    </row>
    <row r="26">
      <c r="A26"/>
      <c r="B26" t="s" s="3">
        <v>83</v>
      </c>
      <c r="C26"/>
      <c r="D26"/>
      <c r="E26" t="s" s="8"/>
    </row>
    <row r="27">
      <c r="A27" t="s" s="11">
        <v>20</v>
      </c>
      <c r="B27" t="s" s="12">
        <v>84</v>
      </c>
      <c r="C27"/>
      <c r="D27"/>
      <c r="E27" t="s" s="8"/>
    </row>
    <row r="28">
      <c r="A28"/>
      <c r="B28" t="s" s="3">
        <v>85</v>
      </c>
      <c r="C28"/>
      <c r="D28"/>
      <c r="E28" t="s" s="8"/>
    </row>
    <row r="29">
      <c r="A29" t="s" s="11">
        <v>21</v>
      </c>
      <c r="B29" t="s" s="12">
        <v>86</v>
      </c>
      <c r="C29"/>
      <c r="D29"/>
      <c r="E29" t="s" s="8"/>
    </row>
    <row r="30">
      <c r="A30" t="s" s="13">
        <v>26</v>
      </c>
      <c r="B30"/>
      <c r="C30"/>
      <c r="D30"/>
      <c r="E30" t="s" s="8"/>
    </row>
  </sheetData>
  <sheetProtection sheet="1" formatRows="0" formatColumns="0"/>
  <mergeCells count="15">
    <mergeCell ref="A1:D1"/>
    <mergeCell ref="A3:D3"/>
    <mergeCell ref="A5:D5"/>
    <mergeCell ref="B19:D19"/>
    <mergeCell ref="B20:D20"/>
    <mergeCell ref="B21:D21"/>
    <mergeCell ref="B22:D22"/>
    <mergeCell ref="B23:D23"/>
    <mergeCell ref="B24:D24"/>
    <mergeCell ref="B25:D25"/>
    <mergeCell ref="B26:D26"/>
    <mergeCell ref="B27:D27"/>
    <mergeCell ref="B28:D28"/>
    <mergeCell ref="B29:D29"/>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2026-09-22T15:24:50Z</dcterms:created>
  <dc:title>MOUSSAKA</dc:title>
  <dc:subject/>
  <dc:creator>CUIS.web</dc:creator>
  <cp:lastModifiedBy/>
  <cp:keywords/>
  <dc:description>Export automatique — moteur récursif d'origine : Bernard Vandendaele</dc:description>
  <cp:category/>
  <dc:language>en-US</dc:language>
  <dcterms:modified xsi:type="dcterms:W3CDTF">2026-09-22T15:24:50Z</dcterms:modified>
  <cp:revision>1</cp:revision>
</cp:coreProperties>
</file>