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<sst xmlns="http://schemas.openxmlformats.org/spreadsheetml/2006/main" count="136" uniqueCount="136">
  <si>
    <t>Fiche technique</t>
  </si>
  <si>
    <t>Nom</t>
  </si>
  <si>
    <t>Boulettes de viande à la catalane (sauteuse)</t>
  </si>
  <si>
    <t>Code</t>
  </si>
  <si>
    <t>GRO_CDC_136A</t>
  </si>
  <si>
    <t>Classe</t>
  </si>
  <si>
    <t>Bœuf (CUI.PV.BOEUF)</t>
  </si>
  <si>
    <t>Statut</t>
  </si>
  <si>
    <t>publie</t>
  </si>
  <si>
    <t>Verrouillée</t>
  </si>
  <si>
    <t>Non</t>
  </si>
  <si>
    <t>Source bibliographique</t>
  </si>
  <si>
    <t>Provenance</t>
  </si>
  <si>
    <t>Quantité de référence</t>
  </si>
  <si>
    <t>1 pc</t>
  </si>
  <si>
    <t>Coût de revient (qt de référence)</t>
  </si>
  <si>
    <t>Coût unitaire</t>
  </si>
  <si>
    <t>Quantité demandée pour cet export</t>
  </si>
  <si>
    <t>Coût de revient total pour cette quantité</t>
  </si>
  <si>
    <t>Export généré le</t>
  </si>
  <si>
    <t>22/09/2026 19:23</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</si>
  <si>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</si>
  <si>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</si>
  <si>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</si>
  <si>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</si>
  <si>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</si>
  <si>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</si>
  <si>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</si>
  <si>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</si>
  <si>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</si>
  <si>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</si>
  <si>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CONS-TOMATE-CUB</t>
  </si>
  <si>
    <t>Tomates concassées en dés (boîte)</t>
  </si>
  <si>
    <t>Conserves de légumes</t>
  </si>
  <si>
    <t>00000061</t>
  </si>
  <si>
    <t>EAU</t>
  </si>
  <si>
    <t>Matières diverses (à trier)</t>
  </si>
  <si>
    <t>lt</t>
  </si>
  <si>
    <t>EPI-PIMENT-CAYE</t>
  </si>
  <si>
    <t>Piment de Cayenne</t>
  </si>
  <si>
    <t>Épices en poudre et graines</t>
  </si>
  <si>
    <t>kg</t>
  </si>
  <si>
    <t>EPI-POIVRE-NOIR</t>
  </si>
  <si>
    <t>Poivre noir moulu</t>
  </si>
  <si>
    <t>MEL-HERBES-PRO</t>
  </si>
  <si>
    <t>Herbes de Provence</t>
  </si>
  <si>
    <t>Mélanges et épices composées</t>
  </si>
  <si>
    <t>RNME101413</t>
  </si>
  <si>
    <t>Olive verte dénoyautée boîte 5/1</t>
  </si>
  <si>
    <t>Assaisonnements et corps gras</t>
  </si>
  <si>
    <t>u</t>
  </si>
  <si>
    <t>FAR-T55</t>
  </si>
  <si>
    <t>Farine de blé T55</t>
  </si>
  <si>
    <t>Farines de blé</t>
  </si>
  <si>
    <t>KNORR-FBLIE-STD</t>
  </si>
  <si>
    <t>Fonds Brun Lié (Knorr Professional)</t>
  </si>
  <si>
    <t>Fonds déshydratés et poudres</t>
  </si>
  <si>
    <t>HUI-TOURNESOL</t>
  </si>
  <si>
    <t>Huile de tournesol raffinée vrac</t>
  </si>
  <si>
    <t>Huiles végétales</t>
  </si>
  <si>
    <t>RNM6520160</t>
  </si>
  <si>
    <t>PERSIL simple France botte</t>
  </si>
  <si>
    <t>Légumes</t>
  </si>
  <si>
    <t>bte</t>
  </si>
  <si>
    <t>SEL-FIN</t>
  </si>
  <si>
    <t>Sel fin de cuisine</t>
  </si>
  <si>
    <t>Sels et condiments de base</t>
  </si>
  <si>
    <t>RNMS00812</t>
  </si>
  <si>
    <t>Ail haché IQF</t>
  </si>
  <si>
    <t>Légumes surgelés</t>
  </si>
  <si>
    <t>RNMS00754</t>
  </si>
  <si>
    <t>Choux brocolis en fleurettes IQF</t>
  </si>
  <si>
    <t>RNMS00780</t>
  </si>
  <si>
    <t>Oignons émincés surgelés</t>
  </si>
  <si>
    <t>BOULETTE-BOEUF</t>
  </si>
  <si>
    <t>Boulettes de boeuf 60% viande surgelees</t>
  </si>
  <si>
    <t>Viandes surgelées</t>
  </si>
  <si>
    <t>POITRINE-FRAICHE</t>
  </si>
  <si>
    <t>Poitrine de porc fraîche</t>
  </si>
  <si>
    <t>Porc frais</t>
  </si>
  <si>
    <t>Total</t>
  </si>
  <si>
    <t>Niveau</t>
  </si>
  <si>
    <t>Composant</t>
  </si>
  <si>
    <t>Type</t>
  </si>
  <si>
    <t>Quantité (pour 1 pc)</t>
  </si>
  <si>
    <t>recette</t>
  </si>
  <si>
    <t>Bœuf</t>
  </si>
  <si>
    <t xml:space="preserve">    ↳ Boulettes de boeuf 60% viande surgelees</t>
  </si>
  <si>
    <t>matiere</t>
  </si>
  <si>
    <t xml:space="preserve">    ↳ Tomate concassée — 1 boîte 5/1 (pièce)</t>
  </si>
  <si>
    <t>Préparations de base collectivité</t>
  </si>
  <si>
    <t xml:space="preserve">    ↳ Farine de blé T55</t>
  </si>
  <si>
    <t xml:space="preserve">    ↳ Fond brun de veau reconstitue (collectivite)</t>
  </si>
  <si>
    <t xml:space="preserve">        ↳ EAU</t>
  </si>
  <si>
    <t xml:space="preserve">        ↳ Tomate concassée — boîte 5/1 (collectivité)</t>
  </si>
  <si>
    <t xml:space="preserve">            ↳ Tomates concassées en dés (boîte)</t>
  </si>
  <si>
    <t xml:space="preserve">        ↳ Fonds Brun Lié (Knorr Professional)</t>
  </si>
  <si>
    <t xml:space="preserve">    ↳ Huile de tournesol raffinée vrac</t>
  </si>
  <si>
    <t xml:space="preserve">    ↳ Herbes de Provence</t>
  </si>
  <si>
    <t xml:space="preserve">    ↳ Oignons émincés surgelés</t>
  </si>
  <si>
    <t xml:space="preserve">    ↳ Sel fin de cuisine</t>
  </si>
  <si>
    <t xml:space="preserve">    ↳ Ail haché IQF</t>
  </si>
  <si>
    <t xml:space="preserve">    ↳ Poivre noir moulu</t>
  </si>
  <si>
    <t xml:space="preserve">    ↳ Choux brocolis en fleurettes IQF</t>
  </si>
  <si>
    <t xml:space="preserve">    ↳ Olive verte dénoyautée boîte 5/1</t>
  </si>
  <si>
    <t xml:space="preserve">    ↳ Piment de Cayenne</t>
  </si>
  <si>
    <t xml:space="preserve">    ↳ Poitrine de porc fraîche</t>
  </si>
  <si>
    <t xml:space="preserve">    ↳ PERSIL PLAT (KG)</t>
  </si>
  <si>
    <t>Conversions diverses</t>
  </si>
  <si>
    <t xml:space="preserve">        ↳ PERSIL simple France botte</t>
  </si>
  <si>
    <t>Recette</t>
  </si>
  <si>
    <t>#</t>
  </si>
  <si>
    <t>Verbe</t>
  </si>
  <si>
    <t>Étape</t>
  </si>
  <si>
    <t>Précision technique</t>
  </si>
  <si>
    <t>Durée</t>
  </si>
  <si>
    <t>Tomate concassée — 1 boîte 5/1 (pièce)</t>
  </si>
  <si>
    <t>Fond brun de veau reconstitue (collectivite)</t>
  </si>
  <si>
    <t>DISSOUDRE</t>
  </si>
  <si>
    <t>Délayer la poudre dans l'eau froide en fouettant, puis porter à ébullition en remuant régulièrement.</t>
  </si>
  <si>
    <t>Tomate concassée — boîte 5/1 (collectivité)</t>
  </si>
  <si>
    <t>Fiche technique — Boulettes de viande à la catalane (sauteuse)</t>
  </si>
  <si>
    <t>Boulettes de viande à la catalane (sauteuse)  GRO_CDC_136A</t>
  </si>
  <si>
    <t>1.</t>
  </si>
  <si>
    <t>2.</t>
  </si>
  <si>
    <t>3.</t>
  </si>
  <si>
    <t xml:space="preserve">    Fond brun de veau reconstitue (collectivite)</t>
  </si>
  <si>
    <t>4.</t>
  </si>
  <si>
    <t>5.</t>
  </si>
  <si>
    <t xml:space="preserve">    Tomate concassée — 1 boîte 5/1 (pièce)</t>
  </si>
  <si>
    <t>6.</t>
  </si>
  <si>
    <t>7.</t>
  </si>
  <si>
    <t xml:space="preserve">    PERSIL PLAT (KG) (conv.)</t>
  </si>
  <si>
    <t>↳ Tomate concassée — 1 boîte 5/1 (pièce)  GRO-CONS-TOM-P</t>
  </si>
  <si>
    <t>↳ Fond brun de veau reconstitue (collectivite)  GRO-FOND-VEAU</t>
  </si>
  <si>
    <t>↳ Tomate concassée — boîte 5/1 (collectivité)  GRO-CONS-TOM-51</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</si>
</sst>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9">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20">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188.582425</v>
      </c>
    </row>
    <row r="12">
      <c r="A12" t="s" s="3">
        <v>16</v>
      </c>
      <c r="B12" s="4">
        <v>188.582425</v>
      </c>
    </row>
    <row r="13">
      <c r="A13"/>
      <c r="B13"/>
    </row>
    <row r="14">
      <c r="A14" t="s" s="5">
        <v>17</v>
      </c>
      <c r="B14" t="s" s="5">
        <v>14</v>
      </c>
    </row>
    <row r="15">
      <c r="A15" t="s" s="5">
        <v>18</v>
      </c>
      <c r="B15" s="6">
        <v>188.582425</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3"/>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v>
      </c>
      <c r="C3" t="s" s="10">
        <v>24</v>
      </c>
      <c r="D3"/>
      <c r="E3"/>
      <c r="F3"/>
    </row>
    <row r="4">
      <c r="A4" t="s">
        <v>25</v>
      </c>
      <c r="B4" s="11">
        <f>$B$2*B3</f>
        <v>1</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3</v>
      </c>
      <c r="E7" s="11">
        <f>D7*$B$2</f>
        <v>3</v>
      </c>
      <c r="F7" t="s">
        <v>24</v>
      </c>
      <c r="G7" s="4">
        <f>E7*2.645</f>
        <v>7.935</v>
      </c>
    </row>
    <row r="8">
      <c r="A8" t="s" s="12">
        <v>34</v>
      </c>
      <c r="B8" t="s">
        <v>35</v>
      </c>
      <c r="C8" t="s">
        <v>36</v>
      </c>
      <c r="D8" s="9">
        <v>2.925</v>
      </c>
      <c r="E8" s="11">
        <f>D8*$B$2</f>
        <v>2.925</v>
      </c>
      <c r="F8" t="s">
        <v>37</v>
      </c>
      <c r="G8" s="4">
        <f>E8*0.003</f>
        <v>0.008775</v>
      </c>
    </row>
    <row r="9">
      <c r="A9" t="s">
        <v>38</v>
      </c>
      <c r="B9" t="s">
        <v>39</v>
      </c>
      <c r="C9" t="s">
        <v>40</v>
      </c>
      <c r="D9" s="9">
        <v>0.002</v>
      </c>
      <c r="E9" s="11">
        <f>D9*$B$2</f>
        <v>0.002</v>
      </c>
      <c r="F9" t="s">
        <v>41</v>
      </c>
      <c r="G9" s="4">
        <f>E9*9.8</f>
        <v>0.0196</v>
      </c>
    </row>
    <row r="10">
      <c r="A10" t="s">
        <v>42</v>
      </c>
      <c r="B10" t="s">
        <v>43</v>
      </c>
      <c r="C10" t="s">
        <v>40</v>
      </c>
      <c r="D10" s="9">
        <v>0.007</v>
      </c>
      <c r="E10" s="11">
        <f>D10*$B$2</f>
        <v>0.007</v>
      </c>
      <c r="F10" t="s">
        <v>41</v>
      </c>
      <c r="G10" s="4">
        <f>E10*12.5</f>
        <v>0.0875</v>
      </c>
    </row>
    <row r="11">
      <c r="A11" t="s">
        <v>44</v>
      </c>
      <c r="B11" t="s">
        <v>45</v>
      </c>
      <c r="C11" t="s">
        <v>46</v>
      </c>
      <c r="D11" s="9">
        <v>0.01</v>
      </c>
      <c r="E11" s="11">
        <f>D11*$B$2</f>
        <v>0.01</v>
      </c>
      <c r="F11" t="s">
        <v>41</v>
      </c>
      <c r="G11" s="4">
        <f>E11*9.5</f>
        <v>0.095</v>
      </c>
    </row>
    <row r="12">
      <c r="A12" t="s">
        <v>47</v>
      </c>
      <c r="B12" t="s">
        <v>48</v>
      </c>
      <c r="C12" t="s">
        <v>49</v>
      </c>
      <c r="D12" s="9">
        <v>1</v>
      </c>
      <c r="E12" s="11">
        <f>D12*$B$2</f>
        <v>1</v>
      </c>
      <c r="F12" t="s">
        <v>50</v>
      </c>
      <c r="G12" s="4">
        <f>E12*14.95</f>
        <v>14.95</v>
      </c>
    </row>
    <row r="13">
      <c r="A13" t="s">
        <v>51</v>
      </c>
      <c r="B13" t="s">
        <v>52</v>
      </c>
      <c r="C13" t="s">
        <v>53</v>
      </c>
      <c r="D13" s="9">
        <v>0.35</v>
      </c>
      <c r="E13" s="11">
        <f>D13*$B$2</f>
        <v>0.35</v>
      </c>
      <c r="F13" t="s">
        <v>41</v>
      </c>
      <c r="G13" s="4">
        <f>E13*0.56</f>
        <v>0.196</v>
      </c>
    </row>
    <row r="14">
      <c r="A14" t="s">
        <v>54</v>
      </c>
      <c r="B14" t="s">
        <v>55</v>
      </c>
      <c r="C14" t="s">
        <v>56</v>
      </c>
      <c r="D14" s="9">
        <v>0.075</v>
      </c>
      <c r="E14" s="11">
        <f>D14*$B$2</f>
        <v>0.075</v>
      </c>
      <c r="F14" t="s">
        <v>41</v>
      </c>
      <c r="G14" s="4">
        <f>E14*0</f>
        <v>0</v>
      </c>
    </row>
    <row r="15">
      <c r="A15" t="s">
        <v>57</v>
      </c>
      <c r="B15" t="s">
        <v>58</v>
      </c>
      <c r="C15" t="s">
        <v>59</v>
      </c>
      <c r="D15" s="9">
        <v>0.5</v>
      </c>
      <c r="E15" s="11">
        <f>D15*$B$2</f>
        <v>0.5</v>
      </c>
      <c r="F15" t="s">
        <v>37</v>
      </c>
      <c r="G15" s="4">
        <f>E15*1.05</f>
        <v>0.525</v>
      </c>
    </row>
    <row r="16">
      <c r="A16" t="s">
        <v>60</v>
      </c>
      <c r="B16" t="s">
        <v>61</v>
      </c>
      <c r="C16" t="s">
        <v>62</v>
      </c>
      <c r="D16" s="9">
        <v>5</v>
      </c>
      <c r="E16" s="11">
        <f>D16*$B$2</f>
        <v>5</v>
      </c>
      <c r="F16" t="s">
        <v>63</v>
      </c>
      <c r="G16" s="4">
        <f>E16*4.5</f>
        <v>22.5</v>
      </c>
    </row>
    <row r="17">
      <c r="A17" t="s">
        <v>64</v>
      </c>
      <c r="B17" t="s">
        <v>65</v>
      </c>
      <c r="C17" t="s">
        <v>66</v>
      </c>
      <c r="D17" s="9">
        <v>0.073</v>
      </c>
      <c r="E17" s="11">
        <f>D17*$B$2</f>
        <v>0.073</v>
      </c>
      <c r="F17" t="s">
        <v>41</v>
      </c>
      <c r="G17" s="4">
        <f>E17*0.35</f>
        <v>0.02555</v>
      </c>
    </row>
    <row r="18">
      <c r="A18" t="s">
        <v>67</v>
      </c>
      <c r="B18" t="s">
        <v>68</v>
      </c>
      <c r="C18" t="s">
        <v>69</v>
      </c>
      <c r="D18" s="9">
        <v>0.25</v>
      </c>
      <c r="E18" s="11">
        <f>D18*$B$2</f>
        <v>0.25</v>
      </c>
      <c r="F18" t="s">
        <v>41</v>
      </c>
      <c r="G18" s="4">
        <f>E18*9.26</f>
        <v>2.315</v>
      </c>
    </row>
    <row r="19">
      <c r="A19" t="s">
        <v>70</v>
      </c>
      <c r="B19" t="s">
        <v>71</v>
      </c>
      <c r="C19" t="s">
        <v>69</v>
      </c>
      <c r="D19" s="9">
        <v>5</v>
      </c>
      <c r="E19" s="11">
        <f>D19*$B$2</f>
        <v>5</v>
      </c>
      <c r="F19" t="s">
        <v>41</v>
      </c>
      <c r="G19" s="4">
        <f>E19*4.12</f>
        <v>20.6</v>
      </c>
    </row>
    <row r="20">
      <c r="A20" t="s">
        <v>72</v>
      </c>
      <c r="B20" t="s">
        <v>73</v>
      </c>
      <c r="C20" t="s">
        <v>69</v>
      </c>
      <c r="D20" s="9">
        <v>2.5</v>
      </c>
      <c r="E20" s="11">
        <f>D20*$B$2</f>
        <v>2.5</v>
      </c>
      <c r="F20" t="s">
        <v>41</v>
      </c>
      <c r="G20" s="4">
        <f>E20*3.89</f>
        <v>9.725</v>
      </c>
    </row>
    <row r="21">
      <c r="A21" t="s">
        <v>74</v>
      </c>
      <c r="B21" t="s">
        <v>75</v>
      </c>
      <c r="C21" t="s">
        <v>76</v>
      </c>
      <c r="D21" s="9">
        <v>14</v>
      </c>
      <c r="E21" s="11">
        <f>D21*$B$2</f>
        <v>14</v>
      </c>
      <c r="F21" t="s">
        <v>41</v>
      </c>
      <c r="G21" s="4">
        <f>E21*6.9</f>
        <v>96.6</v>
      </c>
    </row>
    <row r="22">
      <c r="A22" t="s">
        <v>77</v>
      </c>
      <c r="B22" t="s">
        <v>78</v>
      </c>
      <c r="C22" t="s">
        <v>79</v>
      </c>
      <c r="D22" s="9">
        <v>2</v>
      </c>
      <c r="E22" s="11">
        <f>D22*$B$2</f>
        <v>2</v>
      </c>
      <c r="F22" t="s">
        <v>41</v>
      </c>
      <c r="G22" s="4">
        <f>E22*6.5</f>
        <v>13</v>
      </c>
    </row>
    <row r="23">
      <c r="A23"/>
      <c r="B23"/>
      <c r="C23"/>
      <c r="D23"/>
      <c r="E23"/>
      <c r="F23" t="s" s="3">
        <v>80</v>
      </c>
      <c r="G23" s="13">
        <f>SUM(G7:G22)</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2"/>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81</v>
      </c>
      <c r="B1" t="s" s="2">
        <v>82</v>
      </c>
      <c r="C1" t="s" s="2">
        <v>83</v>
      </c>
      <c r="D1" t="s" s="2">
        <v>84</v>
      </c>
      <c r="E1" t="s" s="2">
        <v>29</v>
      </c>
      <c r="F1" t="s" s="2">
        <v>5</v>
      </c>
    </row>
    <row r="2">
      <c r="A2">
        <v>0</v>
      </c>
      <c r="B2" t="s">
        <v>2</v>
      </c>
      <c r="C2" t="s">
        <v>85</v>
      </c>
      <c r="D2" s="11">
        <v>1</v>
      </c>
      <c r="E2" t="s">
        <v>24</v>
      </c>
      <c r="F2" t="s">
        <v>86</v>
      </c>
    </row>
    <row r="3">
      <c r="A3">
        <v>1</v>
      </c>
      <c r="B3" t="s">
        <v>87</v>
      </c>
      <c r="C3" t="s">
        <v>88</v>
      </c>
      <c r="D3" s="11">
        <v>14</v>
      </c>
      <c r="E3" t="s">
        <v>41</v>
      </c>
      <c r="F3" t="s">
        <v>76</v>
      </c>
    </row>
    <row r="4">
      <c r="A4">
        <v>1</v>
      </c>
      <c r="B4" t="s">
        <v>89</v>
      </c>
      <c r="C4" t="s">
        <v>85</v>
      </c>
      <c r="D4" s="11">
        <v>3</v>
      </c>
      <c r="E4" t="s">
        <v>24</v>
      </c>
      <c r="F4" t="s">
        <v>90</v>
      </c>
    </row>
    <row r="5">
      <c r="A5">
        <v>1</v>
      </c>
      <c r="B5" t="s">
        <v>91</v>
      </c>
      <c r="C5" t="s">
        <v>88</v>
      </c>
      <c r="D5" s="11">
        <v>0.35</v>
      </c>
      <c r="E5" t="s">
        <v>41</v>
      </c>
      <c r="F5" t="s">
        <v>53</v>
      </c>
    </row>
    <row r="6">
      <c r="A6">
        <v>1</v>
      </c>
      <c r="B6" t="s">
        <v>92</v>
      </c>
      <c r="C6" t="s">
        <v>85</v>
      </c>
      <c r="D6" s="11">
        <v>3</v>
      </c>
      <c r="E6" t="s">
        <v>37</v>
      </c>
      <c r="F6" t="s">
        <v>90</v>
      </c>
    </row>
    <row r="7">
      <c r="A7">
        <v>2</v>
      </c>
      <c r="B7" t="s">
        <v>93</v>
      </c>
      <c r="C7" t="s">
        <v>88</v>
      </c>
      <c r="D7" s="11">
        <v>2.925</v>
      </c>
      <c r="E7" t="s">
        <v>37</v>
      </c>
      <c r="F7" t="s">
        <v>36</v>
      </c>
    </row>
    <row r="8">
      <c r="A8">
        <v>2</v>
      </c>
      <c r="B8" t="s">
        <v>94</v>
      </c>
      <c r="C8" t="s">
        <v>85</v>
      </c>
      <c r="D8" s="11">
        <v>6.9</v>
      </c>
      <c r="E8" t="s">
        <v>41</v>
      </c>
      <c r="F8" t="s">
        <v>90</v>
      </c>
    </row>
    <row r="9">
      <c r="A9">
        <v>3</v>
      </c>
      <c r="B9" t="s">
        <v>95</v>
      </c>
      <c r="C9" t="s">
        <v>88</v>
      </c>
      <c r="D9" s="11">
        <v>3</v>
      </c>
      <c r="E9" t="s">
        <v>24</v>
      </c>
      <c r="F9" t="s">
        <v>33</v>
      </c>
    </row>
    <row r="10">
      <c r="A10">
        <v>2</v>
      </c>
      <c r="B10" t="s">
        <v>96</v>
      </c>
      <c r="C10" t="s">
        <v>88</v>
      </c>
      <c r="D10" s="11">
        <v>0.075</v>
      </c>
      <c r="E10" t="s">
        <v>41</v>
      </c>
      <c r="F10" t="s">
        <v>56</v>
      </c>
    </row>
    <row r="11">
      <c r="A11">
        <v>1</v>
      </c>
      <c r="B11" t="s">
        <v>97</v>
      </c>
      <c r="C11" t="s">
        <v>88</v>
      </c>
      <c r="D11" s="11">
        <v>0.5</v>
      </c>
      <c r="E11" t="s">
        <v>37</v>
      </c>
      <c r="F11" t="s">
        <v>59</v>
      </c>
    </row>
    <row r="12">
      <c r="A12">
        <v>1</v>
      </c>
      <c r="B12" t="s">
        <v>98</v>
      </c>
      <c r="C12" t="s">
        <v>88</v>
      </c>
      <c r="D12" s="11">
        <v>0.01</v>
      </c>
      <c r="E12" t="s">
        <v>41</v>
      </c>
      <c r="F12" t="s">
        <v>46</v>
      </c>
    </row>
    <row r="13">
      <c r="A13">
        <v>1</v>
      </c>
      <c r="B13" t="s">
        <v>99</v>
      </c>
      <c r="C13" t="s">
        <v>88</v>
      </c>
      <c r="D13" s="11">
        <v>2.5</v>
      </c>
      <c r="E13" t="s">
        <v>41</v>
      </c>
      <c r="F13" t="s">
        <v>69</v>
      </c>
    </row>
    <row r="14">
      <c r="A14">
        <v>1</v>
      </c>
      <c r="B14" t="s">
        <v>100</v>
      </c>
      <c r="C14" t="s">
        <v>88</v>
      </c>
      <c r="D14" s="11">
        <v>0.073</v>
      </c>
      <c r="E14" t="s">
        <v>41</v>
      </c>
      <c r="F14" t="s">
        <v>66</v>
      </c>
    </row>
    <row r="15">
      <c r="A15">
        <v>1</v>
      </c>
      <c r="B15" t="s">
        <v>101</v>
      </c>
      <c r="C15" t="s">
        <v>88</v>
      </c>
      <c r="D15" s="11">
        <v>0.25</v>
      </c>
      <c r="E15" t="s">
        <v>41</v>
      </c>
      <c r="F15" t="s">
        <v>69</v>
      </c>
    </row>
    <row r="16">
      <c r="A16">
        <v>1</v>
      </c>
      <c r="B16" t="s">
        <v>102</v>
      </c>
      <c r="C16" t="s">
        <v>88</v>
      </c>
      <c r="D16" s="11">
        <v>0.007</v>
      </c>
      <c r="E16" t="s">
        <v>41</v>
      </c>
      <c r="F16" t="s">
        <v>40</v>
      </c>
    </row>
    <row r="17">
      <c r="A17">
        <v>1</v>
      </c>
      <c r="B17" t="s">
        <v>103</v>
      </c>
      <c r="C17" t="s">
        <v>88</v>
      </c>
      <c r="D17" s="11">
        <v>5</v>
      </c>
      <c r="E17" t="s">
        <v>41</v>
      </c>
      <c r="F17" t="s">
        <v>69</v>
      </c>
    </row>
    <row r="18">
      <c r="A18">
        <v>1</v>
      </c>
      <c r="B18" t="s">
        <v>104</v>
      </c>
      <c r="C18" t="s">
        <v>88</v>
      </c>
      <c r="D18" s="11">
        <v>1</v>
      </c>
      <c r="E18" t="s">
        <v>50</v>
      </c>
      <c r="F18" t="s">
        <v>49</v>
      </c>
    </row>
    <row r="19">
      <c r="A19">
        <v>1</v>
      </c>
      <c r="B19" t="s">
        <v>105</v>
      </c>
      <c r="C19" t="s">
        <v>88</v>
      </c>
      <c r="D19" s="11">
        <v>0.002</v>
      </c>
      <c r="E19" t="s">
        <v>41</v>
      </c>
      <c r="F19" t="s">
        <v>40</v>
      </c>
    </row>
    <row r="20">
      <c r="A20">
        <v>1</v>
      </c>
      <c r="B20" t="s">
        <v>106</v>
      </c>
      <c r="C20" t="s">
        <v>88</v>
      </c>
      <c r="D20" s="11">
        <v>2</v>
      </c>
      <c r="E20" t="s">
        <v>41</v>
      </c>
      <c r="F20" t="s">
        <v>79</v>
      </c>
    </row>
    <row r="21">
      <c r="A21">
        <v>1</v>
      </c>
      <c r="B21" t="s">
        <v>107</v>
      </c>
      <c r="C21" t="s">
        <v>85</v>
      </c>
      <c r="D21" s="11">
        <v>0.5</v>
      </c>
      <c r="E21" t="s">
        <v>41</v>
      </c>
      <c r="F21" t="s">
        <v>108</v>
      </c>
    </row>
    <row r="22">
      <c r="A22">
        <v>2</v>
      </c>
      <c r="B22" t="s">
        <v>109</v>
      </c>
      <c r="C22" t="s">
        <v>88</v>
      </c>
      <c r="D22" s="11">
        <v>5</v>
      </c>
      <c r="E22" t="s">
        <v>63</v>
      </c>
      <c r="F22" t="s">
        <v>62</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1"/>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110</v>
      </c>
      <c r="B1" t="s" s="2">
        <v>111</v>
      </c>
      <c r="C1" t="s" s="2">
        <v>112</v>
      </c>
      <c r="D1" t="s" s="2">
        <v>113</v>
      </c>
      <c r="E1" t="s" s="2">
        <v>114</v>
      </c>
      <c r="F1" t="s" s="2">
        <v>115</v>
      </c>
    </row>
    <row r="2">
      <c r="A2" t="s">
        <v>2</v>
      </c>
      <c r="B2">
        <v>1</v>
      </c>
      <c r="C2"/>
      <c r="D2" t="inlineStr" s="14">
        <is>
          <t>Mise en place du poste de travail — Vérifiez les DLC, pesez les denrées, sélectionnez le matériel nécessaire. Lavez et désinfectez le matériel et le poste de travail en suivant les protocoles.</t>
        </is>
      </c>
      <c r="E2" t="s" s="14"/>
      <c r="F2"/>
    </row>
    <row r="3">
      <c r="A3" t="s">
        <v>2</v>
      </c>
      <c r="B3">
        <v>2</v>
      </c>
      <c r="C3"/>
      <c r="D3" t="inlineStr" s="14">
        <is>
          <t>Préparations préliminaires — Déconditionnez les boulettes de viande suivant la procédure. Évaluez le nombre de boulettes pour définir la quantité par portion. Réservez au froid. Déconditionnez les boîtes de conserve suivant la procédure. Réservez séparément au froid les différents éléments dans des calottes ou des bacs GN. Lavez, désinfectez et effeuillez le persil plat. Réservez au froid. Parez et détaillez en lardons la poitrine fraîche. Réservez dans un bac GN 1/1 H 45 perforé. Passez les lardons au four à la vapeur, durant 5 minutes. Laissez s'égoutter dans le four.</t>
        </is>
      </c>
      <c r="E3" t="s" s="14"/>
      <c r="F3"/>
    </row>
    <row r="4">
      <c r="A4" t="s">
        <v>2</v>
      </c>
      <c r="B4">
        <v>3</v>
      </c>
      <c r="C4"/>
      <c r="D4" t="inlineStr" s="14">
        <is>
          <t>Réaliser le jus de veau lié — Dans une russe, réalisez le jus de veau lié, à partir de fond déshydraté, en vous rapportant aux recommandations du fabricant. Réservez au chaud en attente d'utilisation.</t>
        </is>
      </c>
      <c r="E4" t="s" s="14"/>
      <c r="F4"/>
    </row>
    <row r="5">
      <c r="A5" t="s">
        <v>2</v>
      </c>
      <c r="B5">
        <v>4</v>
      </c>
      <c r="C5"/>
      <c r="D5" t="inlineStr" s="14">
        <is>
          <t>Faire revenir les boulettes (méthode sauteuse) — Dans la sauteuse, faites rissoler vivement à l'huile les boulettes de viande. Égouttez les boulettes dans des bacs GN 1/1 H 100 perforés, doublés de bacs pleins. Dégraissez le fond de la sauteuse et éliminez les particules carbonisées.</t>
        </is>
      </c>
      <c r="E5" t="s" s="14"/>
      <c r="F5"/>
    </row>
    <row r="6">
      <c r="A6" t="s">
        <v>2</v>
      </c>
      <c r="B6">
        <v>5</v>
      </c>
      <c r="C6"/>
      <c r="D6" t="inlineStr" s="14">
        <is>
          <t>Marquer la cuisson des boulettes (méthode sauteuse) — Dans la même sauteuse, faites revenir à l'huile les oignons. Ajoutez les lardons blanchis. Singez et faites blondir légèrement la farine. Ajoutez la tomate concassée, le jus de veau, les champignons, les olives, les herbes de Provence, l'ail haché et l'assaisonnement. Portez à ébullition. Réduisez la source de chaleur et laissez mijoter pendant 5 minutes. Dans la sauteuse, ajoutez les boulettes de viande au fond de cuisson et à la garniture. Posez la sonde de cuisson au cœur d'une boulette et laissez mijoter. Vérifiez et au besoin rectifiez l'assaisonnement. Atteignez la température de +78°C au cœur de la boulette au terme de la cuisson. Respectez la procédure de fin de cuisson.</t>
        </is>
      </c>
      <c r="E6" t="s" s="14"/>
      <c r="F6"/>
    </row>
    <row r="7">
      <c r="A7" t="s">
        <v>2</v>
      </c>
      <c r="B7">
        <v>6</v>
      </c>
      <c r="C7"/>
      <c r="D7" t="inlineStr" s="14">
        <is>
          <t>Décanter les boulettes — Décantez les boulettes dans 4 bacs GN 1/1 H 100. Répartissez la sauce et la garniture sur les boulettes. Couvrez. Stockez en armoire chaude et maintenez la température à cœur à +63°C en attente de consommation.</t>
        </is>
      </c>
      <c r="E7" t="s" s="14"/>
      <c r="F7"/>
    </row>
    <row r="8">
      <c r="A8" t="s">
        <v>2</v>
      </c>
      <c r="B8">
        <v>7</v>
      </c>
      <c r="C8"/>
      <c r="D8" t="inlineStr" s="14">
        <is>
          <t>Dresser et servir — Servez la quantité de boulettes prévue pour la portion avec la garniture et la sauce. Décorez avec quelques feuilles de persil plat sur le dessus. Accompagnez de riz pilaf ou créole, d'un tian de légumes, de pâtes, etc.</t>
        </is>
      </c>
      <c r="E8" t="s" s="14"/>
      <c r="F8"/>
    </row>
    <row r="9">
      <c r="A9" t="s">
        <v>116</v>
      </c>
      <c r="B9"/>
      <c r="C9"/>
      <c r="D9" t="inlineStr" s="14">
        <is>
          <t>Pivot niveau pièce : représente 1 boîte 5/1 de tomate concassée telle qu'achetée. Utilisé par toute fiche exprimant la tomate concassée en nombre de boîtes (cas de tout le corpus actuel : Fiches 098, 109, 134A/B, 136A/B, 143, 146). Descend vers GRO-CONS-TOM-51 (kg) qui descend lui-même vers CONS-TOMATE-CUB (pc, matière réellement achetée) -- chaîne unique, pas de double pivot. Permet un état de commande fournisseur en boîtes à partir d'un cumul de recettes. Décision Palika 20/09/2026.</t>
        </is>
      </c>
      <c r="E9"/>
      <c r="F9"/>
    </row>
    <row r="10">
      <c r="A10" t="s">
        <v>117</v>
      </c>
      <c r="B10">
        <v>1</v>
      </c>
      <c r="C10" t="s">
        <v>118</v>
      </c>
      <c r="D10" t="s" s="14">
        <v>119</v>
      </c>
      <c r="E10" t="s" s="14"/>
      <c r="F10"/>
    </row>
    <row r="11">
      <c r="A11" t="s">
        <v>120</v>
      </c>
      <c r="B11"/>
      <c r="C11"/>
      <c r="D11" t="inlineStr" s="14">
        <is>
          <t>Pivot de conversion : 1 boîte 5/1 de tomate concassée en dés = 2,300kg net (sourcé sur le texte réel du livre, vérifié mot à mot sur les Fiches 098/109/143/146). CONS-TOMATE-CUB reste la vraie MP catalogue (boîte 5/1 telle qu'achetée) -- ce pivot l'intègre en recette récursive au lieu de la lier en direct comme une matière à prix fixe (même correction que GRO-CONC-TOM-51 pour le concentré, Migration 613). À utiliser pour toute fiche CDC exprimant la tomate concassée/pelée en boîte(s) 5/1 -- PAS pour les tomates en dés SURGELÉES (produit différent, ex. Fiche 203 sauce andalouse, hors périmètre de ce pivot).</t>
        </is>
      </c>
      <c r="E11"/>
      <c r="F11"/>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39"/>
  <cols>
    <col min="1" max="1" width="22" customWidth="1"/>
    <col min="2" max="2" width="52" customWidth="1"/>
    <col min="3" max="3" width="14" customWidth="1"/>
    <col min="4" max="4" width="10" customWidth="1"/>
  </cols>
  <sheetData>
    <row r="1" customHeight="1" ht="24">
      <c r="A1" t="s" s="7">
        <v>121</v>
      </c>
      <c r="B1"/>
      <c r="C1"/>
      <c r="D1"/>
    </row>
    <row r="2">
      <c r="A2" t="str" s="15">
        <f>"GRO_CDC_136A · CUI.PV.BOEUF · référence : "&amp;Besoins!B3&amp;" "&amp;Besoins!C3&amp;" · multiplicateur réglable sur la feuille ""Besoins"""</f>
        <v>GRO_CDC_136A · CUI.PV.BOEUF · référence : 1 pc · multiplicateur réglable sur la feuille </v>
      </c>
      <c r="B2"/>
      <c r="C2"/>
      <c r="D2"/>
    </row>
    <row r="3">
      <c r="A3"/>
      <c r="B3"/>
      <c r="C3"/>
      <c r="D3"/>
    </row>
    <row r="4">
      <c r="A4" t="s" s="16">
        <v>122</v>
      </c>
      <c r="B4"/>
      <c r="C4"/>
      <c r="D4"/>
    </row>
    <row r="5">
      <c r="A5" t="s" s="17">
        <v>123</v>
      </c>
      <c r="B5" t="str" s="14">
        <f>Procedure!D2</f>
        <v>Mise en place du poste de travail — Vérifiez les DLC, pesez les denrées, sélectionnez le matériel nécessaire. Lavez et désinfectez le matériel et le poste de travail en suivant les protocoles.</v>
      </c>
      <c r="C5"/>
      <c r="D5"/>
    </row>
    <row r="6">
      <c r="A6" t="s" s="17">
        <v>124</v>
      </c>
      <c r="B6" t="str" s="14">
        <f>Procedure!D3</f>
        <v>Préparations préliminaires — Déconditionnez les boulettes de viande suivant la procédure. Évaluez le nombre de boulettes pour définir la quantité par portion. Réservez au froid. Déconditionnez les boîtes de conserve suivant la procédure. Réservez séparément au froid les différents éléments dans des calottes ou des bacs GN. Lavez, désinfectez et effeuillez le persil plat. Réservez au froid. Parez et détaillez en lardons la poitrine fraîche. Réservez dans un bac GN 1/1 H 45 perforé. Passez les lardons au four à la vapeur, durant 5 minutes. Laissez s'égoutter dans le four.</v>
      </c>
      <c r="C6"/>
      <c r="D6"/>
    </row>
    <row r="7">
      <c r="A7"/>
      <c r="B7" t="str">
        <f>Besoins!B21</f>
        <v>Boulettes de boeuf 60% viande surgelees</v>
      </c>
      <c r="C7" s="11">
        <f>Besoins!E21</f>
        <v>14</v>
      </c>
      <c r="D7" t="str">
        <f>Besoins!F21</f>
        <v>kg</v>
      </c>
    </row>
    <row r="8">
      <c r="A8"/>
      <c r="B8" t="str">
        <f>Besoins!B22</f>
        <v>Poitrine de porc fraîche</v>
      </c>
      <c r="C8" s="11">
        <f>Besoins!E22</f>
        <v>2</v>
      </c>
      <c r="D8" t="str">
        <f>Besoins!F22</f>
        <v>kg</v>
      </c>
    </row>
    <row r="9">
      <c r="A9" t="s" s="17">
        <v>125</v>
      </c>
      <c r="B9" t="str" s="14">
        <f>Procedure!D4</f>
        <v>Réaliser le jus de veau lié — Dans une russe, réalisez le jus de veau lié, à partir de fond déshydraté, en vous rapportant aux recommandations du fabricant. Réservez au chaud en attente d'utilisation.</v>
      </c>
      <c r="C9"/>
      <c r="D9"/>
    </row>
    <row r="10">
      <c r="A10"/>
      <c r="B10" t="s">
        <v>126</v>
      </c>
      <c r="C10" s="11">
        <f>'Besoins'!$B$2*3</f>
        <v>3</v>
      </c>
      <c r="D10" t="s">
        <v>37</v>
      </c>
    </row>
    <row r="11">
      <c r="A11" t="s" s="17">
        <v>127</v>
      </c>
      <c r="B11" t="str" s="14">
        <f>Procedure!D5</f>
        <v>Faire revenir les boulettes (méthode sauteuse) — Dans la sauteuse, faites rissoler vivement à l'huile les boulettes de viande. Égouttez les boulettes dans des bacs GN 1/1 H 100 perforés, doublés de bacs pleins. Dégraissez le fond de la sauteuse et éliminez les particules carbonisées.</v>
      </c>
      <c r="C11"/>
      <c r="D11"/>
    </row>
    <row r="12">
      <c r="A12"/>
      <c r="B12" t="str">
        <f>Besoins!B15</f>
        <v>Huile de tournesol raffinée vrac</v>
      </c>
      <c r="C12" s="11">
        <f>Besoins!E15</f>
        <v>0.5</v>
      </c>
      <c r="D12" t="str">
        <f>Besoins!F15</f>
        <v>lt</v>
      </c>
    </row>
    <row r="13">
      <c r="A13" t="s" s="17">
        <v>128</v>
      </c>
      <c r="B13" t="str" s="14">
        <f>Procedure!D6</f>
        <v>Marquer la cuisson des boulettes (méthode sauteuse) — Dans la même sauteuse, faites revenir à l'huile les oignons. Ajoutez les lardons blanchis. Singez et faites blondir légèrement la farine. Ajoutez la tomate concassée, le jus de veau, les champignons, les olives, les herbes de Provence, l'ail haché et l'assaisonnement. Portez à ébullition. Réduisez la source de chaleur et laissez mijoter pendant 5 minutes. Dans la sauteuse, ajoutez les boulettes de viande au fond de cuisson et à la garniture. Posez la sonde de cuisson au cœur d'une boulette et laissez mijoter. Vérifiez et au besoin rectifiez l'assaisonnement. Atteignez la température de +78°C au cœur de la boulette au terme de la cuisson. Respectez la procédure de fin de cuisson.</v>
      </c>
      <c r="C13"/>
      <c r="D13"/>
    </row>
    <row r="14">
      <c r="A14"/>
      <c r="B14" t="s">
        <v>129</v>
      </c>
      <c r="C14" s="11">
        <f>'Besoins'!$B$2*3</f>
        <v>3</v>
      </c>
      <c r="D14" t="s">
        <v>24</v>
      </c>
    </row>
    <row r="15">
      <c r="A15"/>
      <c r="B15" t="str">
        <f>Besoins!B20</f>
        <v>Oignons émincés surgelés</v>
      </c>
      <c r="C15" s="11">
        <f>Besoins!E20</f>
        <v>2.5</v>
      </c>
      <c r="D15" t="str">
        <f>Besoins!F20</f>
        <v>kg</v>
      </c>
    </row>
    <row r="16">
      <c r="A16"/>
      <c r="B16" t="str">
        <f>Besoins!B18</f>
        <v>Ail haché IQF</v>
      </c>
      <c r="C16" s="11">
        <f>Besoins!E18</f>
        <v>0.25</v>
      </c>
      <c r="D16" t="str">
        <f>Besoins!F18</f>
        <v>kg</v>
      </c>
    </row>
    <row r="17">
      <c r="A17"/>
      <c r="B17" t="str">
        <f>Besoins!B19</f>
        <v>Choux brocolis en fleurettes IQF</v>
      </c>
      <c r="C17" s="11">
        <f>Besoins!E19</f>
        <v>5</v>
      </c>
      <c r="D17" t="str">
        <f>Besoins!F19</f>
        <v>kg</v>
      </c>
    </row>
    <row r="18">
      <c r="A18"/>
      <c r="B18" t="str">
        <f>Besoins!B12</f>
        <v>Olive verte dénoyautée boîte 5/1</v>
      </c>
      <c r="C18" s="11">
        <f>Besoins!E12</f>
        <v>1</v>
      </c>
      <c r="D18" t="str">
        <f>Besoins!F12</f>
        <v>u</v>
      </c>
    </row>
    <row r="19">
      <c r="A19"/>
      <c r="B19" t="str">
        <f>Besoins!B13</f>
        <v>Farine de blé T55</v>
      </c>
      <c r="C19" s="11">
        <f>Besoins!E13</f>
        <v>0.35</v>
      </c>
      <c r="D19" t="str">
        <f>Besoins!F13</f>
        <v>kg</v>
      </c>
    </row>
    <row r="20">
      <c r="A20"/>
      <c r="B20" t="str">
        <f>Besoins!B11</f>
        <v>Herbes de Provence</v>
      </c>
      <c r="C20" s="11">
        <f>Besoins!E11</f>
        <v>0.01</v>
      </c>
      <c r="D20" t="str">
        <f>Besoins!F11</f>
        <v>kg</v>
      </c>
    </row>
    <row r="21">
      <c r="A21"/>
      <c r="B21" t="str">
        <f>Besoins!B17</f>
        <v>Sel fin de cuisine</v>
      </c>
      <c r="C21" s="11">
        <f>Besoins!E17</f>
        <v>0.073</v>
      </c>
      <c r="D21" t="str">
        <f>Besoins!F17</f>
        <v>kg</v>
      </c>
    </row>
    <row r="22">
      <c r="A22"/>
      <c r="B22" t="str">
        <f>Besoins!B10</f>
        <v>Poivre noir moulu</v>
      </c>
      <c r="C22" s="11">
        <f>Besoins!E10</f>
        <v>0.007</v>
      </c>
      <c r="D22" t="str">
        <f>Besoins!F10</f>
        <v>kg</v>
      </c>
    </row>
    <row r="23">
      <c r="A23"/>
      <c r="B23" t="str">
        <f>Besoins!B9</f>
        <v>Piment de Cayenne</v>
      </c>
      <c r="C23" s="11">
        <f>Besoins!E9</f>
        <v>0.002</v>
      </c>
      <c r="D23" t="str">
        <f>Besoins!F9</f>
        <v>kg</v>
      </c>
    </row>
    <row r="24">
      <c r="A24" t="s" s="17">
        <v>130</v>
      </c>
      <c r="B24" t="str" s="14">
        <f>Procedure!D7</f>
        <v>Décanter les boulettes — Décantez les boulettes dans 4 bacs GN 1/1 H 100. Répartissez la sauce et la garniture sur les boulettes. Couvrez. Stockez en armoire chaude et maintenez la température à cœur à +63°C en attente de consommation.</v>
      </c>
      <c r="C24"/>
      <c r="D24"/>
    </row>
    <row r="25">
      <c r="A25" t="s" s="17">
        <v>131</v>
      </c>
      <c r="B25" t="str" s="14">
        <f>Procedure!D8</f>
        <v>Dresser et servir — Servez la quantité de boulettes prévue pour la portion avec la garniture et la sauce. Décorez avec quelques feuilles de persil plat sur le dessus. Accompagnez de riz pilaf ou créole, d'un tian de légumes, de pâtes, etc.</v>
      </c>
      <c r="C25"/>
      <c r="D25"/>
    </row>
    <row r="26">
      <c r="A26"/>
      <c r="B26" t="s">
        <v>132</v>
      </c>
      <c r="C26" s="11">
        <f>'Besoins'!$B$2*0.5</f>
        <v>0.5</v>
      </c>
      <c r="D26" t="s">
        <v>41</v>
      </c>
    </row>
    <row r="27">
      <c r="A27"/>
      <c r="B27"/>
      <c r="C27"/>
      <c r="D27"/>
    </row>
    <row r="28">
      <c r="A28" t="s" s="16">
        <v>133</v>
      </c>
      <c r="B28"/>
      <c r="C28"/>
      <c r="D28"/>
    </row>
    <row r="29">
      <c r="A29"/>
      <c r="B29" t="inlineStr" s="18">
        <is>
          <t>Pivot niveau pièce : représente 1 boîte 5/1 de tomate concassée telle qu'achetée. Utilisé par toute fiche exprimant la tomate concassée en nombre de boîtes (cas de tout le corpus actuel : Fiches 098, 109, 134A/B, 136A/B, 143, 146). Descend vers GRO-CONS-TOM-51 (kg) qui descend lui-même vers CONS-TOMATE-CUB (pc, matière réellement achetée) -- chaîne unique, pas de double pivot. Permet un état de commande fournisseur en boîtes à partir d'un cumul de recettes. Décision Palika 20/09/2026.</t>
        </is>
      </c>
      <c r="C29"/>
      <c r="D29"/>
    </row>
    <row r="30">
      <c r="A30"/>
      <c r="B30"/>
      <c r="C30"/>
      <c r="D30"/>
    </row>
    <row r="31">
      <c r="A31" t="s" s="16">
        <v>134</v>
      </c>
      <c r="B31"/>
      <c r="C31"/>
      <c r="D31"/>
    </row>
    <row r="32">
      <c r="A32" t="s" s="17">
        <v>123</v>
      </c>
      <c r="B32" t="str" s="14">
        <f>"[DISSOUDRE] "&amp;Procedure!D10</f>
        <v>[DISSOUDRE] Délayer la poudre dans l'eau froide en fouettant, puis porter à ébullition en remuant régulièrement.</v>
      </c>
      <c r="C32"/>
      <c r="D32"/>
    </row>
    <row r="33">
      <c r="A33"/>
      <c r="B33" t="str">
        <f>Besoins!B8</f>
        <v>EAU</v>
      </c>
      <c r="C33" s="11">
        <f>Besoins!E8</f>
        <v>2.925</v>
      </c>
      <c r="D33" t="str">
        <f>Besoins!F8</f>
        <v>lt</v>
      </c>
    </row>
    <row r="34">
      <c r="A34"/>
      <c r="B34" t="str">
        <f>Besoins!B14</f>
        <v>Fonds Brun Lié (Knorr Professional)</v>
      </c>
      <c r="C34" s="11">
        <f>Besoins!E14</f>
        <v>0.075</v>
      </c>
      <c r="D34" t="str">
        <f>Besoins!F14</f>
        <v>kg</v>
      </c>
    </row>
    <row r="35">
      <c r="A35"/>
      <c r="B35"/>
      <c r="C35"/>
      <c r="D35"/>
    </row>
    <row r="36">
      <c r="A36" t="s" s="16">
        <v>135</v>
      </c>
      <c r="B36"/>
      <c r="C36"/>
      <c r="D36"/>
    </row>
    <row r="37">
      <c r="A37"/>
      <c r="B37" t="inlineStr" s="18">
        <is>
          <t>Pivot de conversion : 1 boîte 5/1 de tomate concassée en dés = 2,300kg net (sourcé sur le texte réel du livre, vérifié mot à mot sur les Fiches 098/109/143/146). CONS-TOMATE-CUB reste la vraie MP catalogue (boîte 5/1 telle qu'achetée) -- ce pivot l'intègre en recette récursive au lieu de la lier en direct comme une matière à prix fixe (même correction que GRO-CONC-TOM-51 pour le concentré, Migration 613). À utiliser pour toute fiche CDC exprimant la tomate concassée/pelée en boîte(s) 5/1 -- PAS pour les tomates en dés SURGELÉES (produit différent, ex. Fiche 203 sauce andalouse, hors périmètre de ce pivot).</t>
        </is>
      </c>
      <c r="C37"/>
      <c r="D37"/>
    </row>
    <row r="38">
      <c r="A38"/>
      <c r="B38"/>
      <c r="C38"/>
      <c r="D38"/>
    </row>
    <row r="39">
      <c r="A39" t="s" s="19">
        <v>21</v>
      </c>
      <c r="B39"/>
      <c r="C39"/>
      <c r="D39"/>
    </row>
  </sheetData>
  <sheetProtection sheet="1" formatRows="0" formatColumns="0"/>
  <mergeCells count="17">
    <mergeCell ref="A1:D1"/>
    <mergeCell ref="A2:D2"/>
    <mergeCell ref="A4:D4"/>
    <mergeCell ref="B5:D5"/>
    <mergeCell ref="B6:D6"/>
    <mergeCell ref="B9:D9"/>
    <mergeCell ref="B11:D11"/>
    <mergeCell ref="B13:D13"/>
    <mergeCell ref="B24:D24"/>
    <mergeCell ref="B25:D25"/>
    <mergeCell ref="A28:D28"/>
    <mergeCell ref="B29:D29"/>
    <mergeCell ref="A31:D31"/>
    <mergeCell ref="B32:D32"/>
    <mergeCell ref="A36:D36"/>
    <mergeCell ref="B37:D37"/>
    <mergeCell ref="A39:D39"/>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2026-09-22T17:23:57Z</dcterms:created>
  <dc:title>Boulettes de viande à la catala</dc:title>
  <dc:subject/>
  <dc:creator>CUIS.web</dc:creator>
  <cp:lastModifiedBy/>
  <cp:keywords/>
  <dc:description>Export automatique — moteur récursif d'origine : Bernard Vandendaele</dc:description>
  <cp:category/>
  <dc:language>en-US</dc:language>
  <dcterms:modified xsi:type="dcterms:W3CDTF">2026-09-22T17:23:57Z</dcterms:modified>
  <cp:revision>1</cp:revision>
</cp:coreProperties>
</file>