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<sst xmlns="http://schemas.openxmlformats.org/spreadsheetml/2006/main" count="144" uniqueCount="144">
  <si>
    <t>Fiche technique</t>
  </si>
  <si>
    <t>Nom</t>
  </si>
  <si>
    <t>Goulash de bœuf à la hongroise (cuisson au four, lente overnight)</t>
  </si>
  <si>
    <t>Code</t>
  </si>
  <si>
    <t>GRO_CDC_134B</t>
  </si>
  <si>
    <t>Classe</t>
  </si>
  <si>
    <t>Bœuf (CUI.PV.BOEUF)</t>
  </si>
  <si>
    <t>Statut</t>
  </si>
  <si>
    <t>publie</t>
  </si>
  <si>
    <t>Verrouillée</t>
  </si>
  <si>
    <t>Non</t>
  </si>
  <si>
    <t>Source bibliographique</t>
  </si>
  <si>
    <t>Provenance</t>
  </si>
  <si>
    <t>Quantité de référence</t>
  </si>
  <si>
    <t>1 pc</t>
  </si>
  <si>
    <t>Coût de revient (qt de référence)</t>
  </si>
  <si>
    <t>Coût unitaire</t>
  </si>
  <si>
    <t>Quantité demandée pour cet export</t>
  </si>
  <si>
    <t>Coût de revient total pour cette quantité</t>
  </si>
  <si>
    <t>Export généré le</t>
  </si>
  <si>
    <t>24/09/2026 16:52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</si>
  <si>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</si>
  <si>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</si>
  <si>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</si>
  <si>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</si>
  <si>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</si>
  <si>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</si>
  <si>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</si>
  <si>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</si>
  <si>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</si>
  <si>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</si>
  <si>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EAU</t>
  </si>
  <si>
    <t>Eau (robinet - moy. France 2026)</t>
  </si>
  <si>
    <t>Matières premières</t>
  </si>
  <si>
    <t>lt</t>
  </si>
  <si>
    <t>CONC-TOMATE</t>
  </si>
  <si>
    <t>Concentré de tomate double</t>
  </si>
  <si>
    <t>Concentrés et purées cuisines</t>
  </si>
  <si>
    <t>CONS-TOMATE-CUB</t>
  </si>
  <si>
    <t>Tomates concassées en dés (boîte)</t>
  </si>
  <si>
    <t>Conserves de légumes</t>
  </si>
  <si>
    <t>00000061</t>
  </si>
  <si>
    <t>Matières diverses (à trier)</t>
  </si>
  <si>
    <t>EPI-PAPRIKA</t>
  </si>
  <si>
    <t>Paprika en poudre</t>
  </si>
  <si>
    <t>Épices en poudre et graines</t>
  </si>
  <si>
    <t>kg</t>
  </si>
  <si>
    <t>EPI-PIMENT-CAYE</t>
  </si>
  <si>
    <t>Piment de Cayenne</t>
  </si>
  <si>
    <t>EPI-POIVRE-NOIR</t>
  </si>
  <si>
    <t>Poivre noir moulu</t>
  </si>
  <si>
    <t>KNORR-FBLIE-STD</t>
  </si>
  <si>
    <t>Fonds Brun Lié (Knorr Professional)</t>
  </si>
  <si>
    <t>Fonds déshydratés et poudres</t>
  </si>
  <si>
    <t>HUI-TOURNESOL</t>
  </si>
  <si>
    <t>Huile de tournesol raffinée vrac</t>
  </si>
  <si>
    <t>Huiles végétales</t>
  </si>
  <si>
    <t>RNM4G100935</t>
  </si>
  <si>
    <t>Pommes de terre blanchies vapeur 5G</t>
  </si>
  <si>
    <t>Légumes 4ème et 5ème gamme</t>
  </si>
  <si>
    <t>PUREE-FLOCON-NAT</t>
  </si>
  <si>
    <t>Purée de pommes de terre en flocons nature (sans lait)</t>
  </si>
  <si>
    <t>SEL-FIN</t>
  </si>
  <si>
    <t>Sel fin de cuisine</t>
  </si>
  <si>
    <t>Sels et condiments de base</t>
  </si>
  <si>
    <t>RNMS00812</t>
  </si>
  <si>
    <t>Ail haché IQF</t>
  </si>
  <si>
    <t>Légumes surgelés</t>
  </si>
  <si>
    <t>MIREPOIX-SURG</t>
  </si>
  <si>
    <t>Mirepoix surgelée (oignon, carotte, céleri)</t>
  </si>
  <si>
    <t>RNMS00780</t>
  </si>
  <si>
    <t>Oignons émincés surgelés</t>
  </si>
  <si>
    <t>POIVRON-LAN-SURG</t>
  </si>
  <si>
    <t>Poivrons en lanières surgelés</t>
  </si>
  <si>
    <t>RNMS00116</t>
  </si>
  <si>
    <t>Assortiment bourguignon sans os UE</t>
  </si>
  <si>
    <t>Viandes surgelées</t>
  </si>
  <si>
    <t>Total</t>
  </si>
  <si>
    <t>Niveau</t>
  </si>
  <si>
    <t>Composant</t>
  </si>
  <si>
    <t>Type</t>
  </si>
  <si>
    <t>Quantité (pour 1 pc)</t>
  </si>
  <si>
    <t>recette</t>
  </si>
  <si>
    <t>Bœuf</t>
  </si>
  <si>
    <t xml:space="preserve">    ↳ Assortiment bourguignon sans os UE</t>
  </si>
  <si>
    <t>matiere</t>
  </si>
  <si>
    <t xml:space="preserve">    ↳ Purée de pommes de terre reconstituée (nature)</t>
  </si>
  <si>
    <t>Préparations de base collectivité</t>
  </si>
  <si>
    <t xml:space="preserve">    ↳ Pommes de terre blanchies vapeur 5G</t>
  </si>
  <si>
    <t xml:space="preserve">    ↳ Huile de tournesol raffinée vrac</t>
  </si>
  <si>
    <t xml:space="preserve">    ↳ Sel fin de cuisine</t>
  </si>
  <si>
    <t xml:space="preserve">    ↳ Concentré de tomate — 1 boîte 4/4 (pièce)</t>
  </si>
  <si>
    <t xml:space="preserve">    ↳ Oignons émincés surgelés</t>
  </si>
  <si>
    <t xml:space="preserve">        ↳ Purée de pommes de terre en flocons nature (sans lait)</t>
  </si>
  <si>
    <t xml:space="preserve">        ↳ Concentré de tomate — boîte 4/4 (collectivité)</t>
  </si>
  <si>
    <t xml:space="preserve">            ↳ Concentré de tomate double</t>
  </si>
  <si>
    <t xml:space="preserve">        ↳ Eau (robinet - moy. France 2026)</t>
  </si>
  <si>
    <t xml:space="preserve">    ↳ Tomate concassée — 1 boîte 5/1 (pièce)</t>
  </si>
  <si>
    <t xml:space="preserve">    ↳ Poivrons en lanières surgelés</t>
  </si>
  <si>
    <t xml:space="preserve">    ↳ Fond brun de veau reconstitue (collectivite)</t>
  </si>
  <si>
    <t xml:space="preserve">    ↳ Poivre noir moulu</t>
  </si>
  <si>
    <t xml:space="preserve">        ↳ Tomate concassée — boîte 5/1 (collectivité)</t>
  </si>
  <si>
    <t xml:space="preserve">        ↳ EAU</t>
  </si>
  <si>
    <t xml:space="preserve">            ↳ Tomates concassées en dés (boîte)</t>
  </si>
  <si>
    <t xml:space="preserve">        ↳ Fonds Brun Lié (Knorr Professional)</t>
  </si>
  <si>
    <t xml:space="preserve">    ↳ Mirepoix surgelée (oignon, carotte, céleri)</t>
  </si>
  <si>
    <t xml:space="preserve">    ↳ Paprika en poudre</t>
  </si>
  <si>
    <t xml:space="preserve">    ↳ Piment de Cayenne</t>
  </si>
  <si>
    <t xml:space="preserve">    ↳ Ail haché IQF</t>
  </si>
  <si>
    <t>Recette</t>
  </si>
  <si>
    <t>#</t>
  </si>
  <si>
    <t>Verbe</t>
  </si>
  <si>
    <t>Étape</t>
  </si>
  <si>
    <t>Précision technique</t>
  </si>
  <si>
    <t>Durée</t>
  </si>
  <si>
    <t>Mise en place du poste de travail — Contrôlez les DLC, pesez les denrées, sélectionnez le matériel. Désinfectez le matériel et le poste de travail.</t>
  </si>
  <si>
    <t>Service — Servez les morceaux de goulash accompagnés de leur garniture de pommes de terre et décorés de lanières de poivron.</t>
  </si>
  <si>
    <t>Purée de pommes de terre reconstituée (nature)</t>
  </si>
  <si>
    <t>Verser les flocons dans l'eau froide en remuant au fouet, laisser reposer quelques minutes puis mélanger.</t>
  </si>
  <si>
    <t>Concentré de tomate — 1 boîte 4/4 (pièce)</t>
  </si>
  <si>
    <t>Concentré de tomate — boîte 4/4 (collectivité)</t>
  </si>
  <si>
    <t>Tomate concassée — 1 boîte 5/1 (pièce)</t>
  </si>
  <si>
    <t>Fond brun de veau reconstitue (collectivite)</t>
  </si>
  <si>
    <t>DISSOUDRE</t>
  </si>
  <si>
    <t>Délayer la poudre dans l'eau froide en fouettant, puis porter à ébullition en remuant régulièrement.</t>
  </si>
  <si>
    <t>Tomate concassée — boîte 5/1 (collectivité)</t>
  </si>
  <si>
    <t>Fiche technique — Goulash de bœuf à la hongroise (cuisson au four, lente overnight)</t>
  </si>
  <si>
    <t>Goulash de bœuf à la hongroise (cuisson au four, lente overnight)  GRO_CDC_134B</t>
  </si>
  <si>
    <t>1.</t>
  </si>
  <si>
    <t>2.</t>
  </si>
  <si>
    <t xml:space="preserve">    Tomate concassée — 1 boîte 5/1 (pièce)</t>
  </si>
  <si>
    <t xml:space="preserve">    Fond brun de veau reconstitue (collectivite)</t>
  </si>
  <si>
    <t xml:space="preserve">    Purée de pommes de terre reconstituée (nature)</t>
  </si>
  <si>
    <t>3.</t>
  </si>
  <si>
    <t>4.</t>
  </si>
  <si>
    <t>5.</t>
  </si>
  <si>
    <t>6.</t>
  </si>
  <si>
    <t>7.</t>
  </si>
  <si>
    <t>↳ Purée de pommes de terre reconstituée (nature)  GRO-PUREE-PDT</t>
  </si>
  <si>
    <t>↳ Concentré de tomate — 1 boîte 4/4 (pièce)  GRO-CONC-44-P</t>
  </si>
  <si>
    <t>↳ Concentré de tomate — boîte 4/4 (collectivité)  GRO-CONC-TOMATE</t>
  </si>
  <si>
    <t>↳ Tomate concassée — 1 boîte 5/1 (pièce)  GRO-CONS-TOM-P</t>
  </si>
  <si>
    <t>↳ Fond brun de veau reconstitue (collectivite)  GRO-FOND-VEAU</t>
  </si>
  <si>
    <t>↳ Tomate concassée — boîte 5/1 (collectivité)  GRO-CONS-TOM-51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</si>
</sst>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434.44195</v>
      </c>
    </row>
    <row r="12">
      <c r="A12" t="s" s="3">
        <v>16</v>
      </c>
      <c r="B12" s="4">
        <v>434.44195</v>
      </c>
    </row>
    <row r="13">
      <c r="A13"/>
      <c r="B13"/>
    </row>
    <row r="14">
      <c r="A14" t="s" s="5">
        <v>17</v>
      </c>
      <c r="B14" t="s" s="5">
        <v>14</v>
      </c>
    </row>
    <row r="15">
      <c r="A15" t="s" s="5">
        <v>18</v>
      </c>
      <c r="B15" s="6">
        <v>434.44195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v>
      </c>
      <c r="C3" t="s" s="10">
        <v>24</v>
      </c>
      <c r="D3"/>
      <c r="E3"/>
      <c r="F3"/>
    </row>
    <row r="4">
      <c r="A4" t="s">
        <v>25</v>
      </c>
      <c r="B4" s="11">
        <f>$B$2*B3</f>
        <v>1</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4</v>
      </c>
      <c r="E7" s="11">
        <f>D7*$B$2</f>
        <v>4</v>
      </c>
      <c r="F7" t="s">
        <v>34</v>
      </c>
      <c r="G7" s="4">
        <f>E7*0.0043</f>
        <v>0.0172</v>
      </c>
    </row>
    <row r="8">
      <c r="A8" t="s">
        <v>35</v>
      </c>
      <c r="B8" t="s">
        <v>36</v>
      </c>
      <c r="C8" t="s">
        <v>37</v>
      </c>
      <c r="D8" s="9">
        <v>2</v>
      </c>
      <c r="E8" s="11">
        <f>D8*$B$2</f>
        <v>2</v>
      </c>
      <c r="F8" t="s">
        <v>24</v>
      </c>
      <c r="G8" s="4">
        <f>E8*12.6</f>
        <v>25.2</v>
      </c>
    </row>
    <row r="9">
      <c r="A9" t="s">
        <v>38</v>
      </c>
      <c r="B9" t="s">
        <v>39</v>
      </c>
      <c r="C9" t="s">
        <v>40</v>
      </c>
      <c r="D9" s="9">
        <v>2</v>
      </c>
      <c r="E9" s="11">
        <f>D9*$B$2</f>
        <v>2</v>
      </c>
      <c r="F9" t="s">
        <v>24</v>
      </c>
      <c r="G9" s="4">
        <f>E9*2.645</f>
        <v>5.29</v>
      </c>
    </row>
    <row r="10">
      <c r="A10" t="s" s="12">
        <v>41</v>
      </c>
      <c r="B10" t="s">
        <v>31</v>
      </c>
      <c r="C10" t="s">
        <v>42</v>
      </c>
      <c r="D10" s="9">
        <v>23.4</v>
      </c>
      <c r="E10" s="11">
        <f>D10*$B$2</f>
        <v>23.4</v>
      </c>
      <c r="F10" t="s">
        <v>34</v>
      </c>
      <c r="G10" s="4">
        <f>E10*0.003</f>
        <v>0.0702</v>
      </c>
    </row>
    <row r="11">
      <c r="A11" t="s">
        <v>43</v>
      </c>
      <c r="B11" t="s">
        <v>44</v>
      </c>
      <c r="C11" t="s">
        <v>45</v>
      </c>
      <c r="D11" s="9">
        <v>0.2</v>
      </c>
      <c r="E11" s="11">
        <f>D11*$B$2</f>
        <v>0.2</v>
      </c>
      <c r="F11" t="s">
        <v>46</v>
      </c>
      <c r="G11" s="4">
        <f>E11*9.5</f>
        <v>1.9</v>
      </c>
    </row>
    <row r="12">
      <c r="A12" t="s">
        <v>47</v>
      </c>
      <c r="B12" t="s">
        <v>48</v>
      </c>
      <c r="C12" t="s">
        <v>45</v>
      </c>
      <c r="D12" s="9">
        <v>0.015</v>
      </c>
      <c r="E12" s="11">
        <f>D12*$B$2</f>
        <v>0.015</v>
      </c>
      <c r="F12" t="s">
        <v>46</v>
      </c>
      <c r="G12" s="4">
        <f>E12*9.8</f>
        <v>0.147</v>
      </c>
    </row>
    <row r="13">
      <c r="A13" t="s">
        <v>49</v>
      </c>
      <c r="B13" t="s">
        <v>50</v>
      </c>
      <c r="C13" t="s">
        <v>45</v>
      </c>
      <c r="D13" s="9">
        <v>0.007</v>
      </c>
      <c r="E13" s="11">
        <f>D13*$B$2</f>
        <v>0.007</v>
      </c>
      <c r="F13" t="s">
        <v>46</v>
      </c>
      <c r="G13" s="4">
        <f>E13*12.5</f>
        <v>0.0875</v>
      </c>
    </row>
    <row r="14">
      <c r="A14" t="s">
        <v>51</v>
      </c>
      <c r="B14" t="s">
        <v>52</v>
      </c>
      <c r="C14" t="s">
        <v>53</v>
      </c>
      <c r="D14" s="9">
        <v>0.6</v>
      </c>
      <c r="E14" s="11">
        <f>D14*$B$2</f>
        <v>0.6</v>
      </c>
      <c r="F14" t="s">
        <v>46</v>
      </c>
      <c r="G14" s="4">
        <f>E14*0</f>
        <v>0</v>
      </c>
    </row>
    <row r="15">
      <c r="A15" t="s">
        <v>54</v>
      </c>
      <c r="B15" t="s">
        <v>55</v>
      </c>
      <c r="C15" t="s">
        <v>56</v>
      </c>
      <c r="D15" s="9">
        <v>1</v>
      </c>
      <c r="E15" s="11">
        <f>D15*$B$2</f>
        <v>1</v>
      </c>
      <c r="F15" t="s">
        <v>34</v>
      </c>
      <c r="G15" s="4">
        <f>E15*1.05</f>
        <v>1.05</v>
      </c>
    </row>
    <row r="16">
      <c r="A16" t="s">
        <v>57</v>
      </c>
      <c r="B16" t="s">
        <v>58</v>
      </c>
      <c r="C16" t="s">
        <v>59</v>
      </c>
      <c r="D16" s="9">
        <v>25</v>
      </c>
      <c r="E16" s="11">
        <f>D16*$B$2</f>
        <v>25</v>
      </c>
      <c r="F16" t="s">
        <v>46</v>
      </c>
      <c r="G16" s="4">
        <f>E16*1.99</f>
        <v>49.75</v>
      </c>
    </row>
    <row r="17">
      <c r="A17" t="s">
        <v>60</v>
      </c>
      <c r="B17" t="s">
        <v>61</v>
      </c>
      <c r="C17" t="s">
        <v>59</v>
      </c>
      <c r="D17" s="9">
        <v>1</v>
      </c>
      <c r="E17" s="11">
        <f>D17*$B$2</f>
        <v>1</v>
      </c>
      <c r="F17" t="s">
        <v>24</v>
      </c>
      <c r="G17" s="4">
        <f>E17*0</f>
        <v>0</v>
      </c>
    </row>
    <row r="18">
      <c r="A18" t="s">
        <v>62</v>
      </c>
      <c r="B18" t="s">
        <v>63</v>
      </c>
      <c r="C18" t="s">
        <v>64</v>
      </c>
      <c r="D18" s="9">
        <v>0.073</v>
      </c>
      <c r="E18" s="11">
        <f>D18*$B$2</f>
        <v>0.073</v>
      </c>
      <c r="F18" t="s">
        <v>46</v>
      </c>
      <c r="G18" s="4">
        <f>E18*0.35</f>
        <v>0.02555</v>
      </c>
    </row>
    <row r="19">
      <c r="A19" t="s">
        <v>65</v>
      </c>
      <c r="B19" t="s">
        <v>66</v>
      </c>
      <c r="C19" t="s">
        <v>67</v>
      </c>
      <c r="D19" s="9">
        <v>0.075</v>
      </c>
      <c r="E19" s="11">
        <f>D19*$B$2</f>
        <v>0.075</v>
      </c>
      <c r="F19" t="s">
        <v>46</v>
      </c>
      <c r="G19" s="4">
        <f>E19*9.26</f>
        <v>0.6945</v>
      </c>
    </row>
    <row r="20">
      <c r="A20" t="s">
        <v>68</v>
      </c>
      <c r="B20" t="s">
        <v>69</v>
      </c>
      <c r="C20" t="s">
        <v>67</v>
      </c>
      <c r="D20" s="9">
        <v>0.4</v>
      </c>
      <c r="E20" s="11">
        <f>D20*$B$2</f>
        <v>0.4</v>
      </c>
      <c r="F20" t="s">
        <v>46</v>
      </c>
      <c r="G20" s="4">
        <f>E20*4.5</f>
        <v>1.8</v>
      </c>
    </row>
    <row r="21">
      <c r="A21" t="s">
        <v>70</v>
      </c>
      <c r="B21" t="s">
        <v>71</v>
      </c>
      <c r="C21" t="s">
        <v>67</v>
      </c>
      <c r="D21" s="9">
        <v>6</v>
      </c>
      <c r="E21" s="11">
        <f>D21*$B$2</f>
        <v>6</v>
      </c>
      <c r="F21" t="s">
        <v>46</v>
      </c>
      <c r="G21" s="4">
        <f>E21*3.89</f>
        <v>23.34</v>
      </c>
    </row>
    <row r="22">
      <c r="A22" t="s">
        <v>72</v>
      </c>
      <c r="B22" t="s">
        <v>73</v>
      </c>
      <c r="C22" t="s">
        <v>67</v>
      </c>
      <c r="D22" s="9">
        <v>7.5</v>
      </c>
      <c r="E22" s="11">
        <f>D22*$B$2</f>
        <v>7.5</v>
      </c>
      <c r="F22" t="s">
        <v>46</v>
      </c>
      <c r="G22" s="4">
        <f>E22*4.9</f>
        <v>36.75</v>
      </c>
    </row>
    <row r="23">
      <c r="A23" t="s">
        <v>74</v>
      </c>
      <c r="B23" t="s">
        <v>75</v>
      </c>
      <c r="C23" t="s">
        <v>76</v>
      </c>
      <c r="D23" s="9">
        <v>16</v>
      </c>
      <c r="E23" s="11">
        <f>D23*$B$2</f>
        <v>16</v>
      </c>
      <c r="F23" t="s">
        <v>46</v>
      </c>
      <c r="G23" s="4">
        <f>E23*18.02</f>
        <v>288.32</v>
      </c>
    </row>
    <row r="24">
      <c r="A24"/>
      <c r="B24"/>
      <c r="C24"/>
      <c r="D24"/>
      <c r="E24"/>
      <c r="F24" t="s" s="3">
        <v>77</v>
      </c>
      <c r="G24" s="13">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78</v>
      </c>
      <c r="B1" t="s" s="2">
        <v>79</v>
      </c>
      <c r="C1" t="s" s="2">
        <v>80</v>
      </c>
      <c r="D1" t="s" s="2">
        <v>81</v>
      </c>
      <c r="E1" t="s" s="2">
        <v>29</v>
      </c>
      <c r="F1" t="s" s="2">
        <v>5</v>
      </c>
    </row>
    <row r="2">
      <c r="A2">
        <v>0</v>
      </c>
      <c r="B2" t="s">
        <v>2</v>
      </c>
      <c r="C2" t="s">
        <v>82</v>
      </c>
      <c r="D2" s="11">
        <v>1</v>
      </c>
      <c r="E2" t="s">
        <v>24</v>
      </c>
      <c r="F2" t="s">
        <v>83</v>
      </c>
    </row>
    <row r="3">
      <c r="A3">
        <v>1</v>
      </c>
      <c r="B3" t="s">
        <v>84</v>
      </c>
      <c r="C3" t="s">
        <v>85</v>
      </c>
      <c r="D3" s="11">
        <v>16</v>
      </c>
      <c r="E3" t="s">
        <v>46</v>
      </c>
      <c r="F3" t="s">
        <v>76</v>
      </c>
    </row>
    <row r="4">
      <c r="A4">
        <v>1</v>
      </c>
      <c r="B4" t="s">
        <v>86</v>
      </c>
      <c r="C4" t="s">
        <v>82</v>
      </c>
      <c r="D4" s="11">
        <v>5</v>
      </c>
      <c r="E4" t="s">
        <v>46</v>
      </c>
      <c r="F4" t="s">
        <v>87</v>
      </c>
    </row>
    <row r="5">
      <c r="A5">
        <v>1</v>
      </c>
      <c r="B5" t="s">
        <v>88</v>
      </c>
      <c r="C5" t="s">
        <v>85</v>
      </c>
      <c r="D5" s="11">
        <v>25</v>
      </c>
      <c r="E5" t="s">
        <v>46</v>
      </c>
      <c r="F5" t="s">
        <v>59</v>
      </c>
    </row>
    <row r="6">
      <c r="A6">
        <v>1</v>
      </c>
      <c r="B6" t="s">
        <v>89</v>
      </c>
      <c r="C6" t="s">
        <v>85</v>
      </c>
      <c r="D6" s="11">
        <v>1</v>
      </c>
      <c r="E6" t="s">
        <v>34</v>
      </c>
      <c r="F6" t="s">
        <v>56</v>
      </c>
    </row>
    <row r="7">
      <c r="A7">
        <v>1</v>
      </c>
      <c r="B7" t="s">
        <v>90</v>
      </c>
      <c r="C7" t="s">
        <v>85</v>
      </c>
      <c r="D7" s="11">
        <v>0.073</v>
      </c>
      <c r="E7" t="s">
        <v>46</v>
      </c>
      <c r="F7" t="s">
        <v>64</v>
      </c>
    </row>
    <row r="8">
      <c r="A8">
        <v>1</v>
      </c>
      <c r="B8" t="s">
        <v>91</v>
      </c>
      <c r="C8" t="s">
        <v>82</v>
      </c>
      <c r="D8" s="11">
        <v>2</v>
      </c>
      <c r="E8" t="s">
        <v>24</v>
      </c>
      <c r="F8" t="s">
        <v>87</v>
      </c>
    </row>
    <row r="9">
      <c r="A9">
        <v>1</v>
      </c>
      <c r="B9" t="s">
        <v>92</v>
      </c>
      <c r="C9" t="s">
        <v>85</v>
      </c>
      <c r="D9" s="11">
        <v>6</v>
      </c>
      <c r="E9" t="s">
        <v>46</v>
      </c>
      <c r="F9" t="s">
        <v>67</v>
      </c>
    </row>
    <row r="10">
      <c r="A10">
        <v>2</v>
      </c>
      <c r="B10" t="s">
        <v>93</v>
      </c>
      <c r="C10" t="s">
        <v>85</v>
      </c>
      <c r="D10" s="11">
        <v>1</v>
      </c>
      <c r="E10" t="s">
        <v>46</v>
      </c>
      <c r="F10" t="s">
        <v>59</v>
      </c>
    </row>
    <row r="11">
      <c r="A11">
        <v>2</v>
      </c>
      <c r="B11" t="s">
        <v>94</v>
      </c>
      <c r="C11" t="s">
        <v>82</v>
      </c>
      <c r="D11" s="11">
        <v>1.76</v>
      </c>
      <c r="E11" t="s">
        <v>46</v>
      </c>
      <c r="F11" t="s">
        <v>87</v>
      </c>
    </row>
    <row r="12">
      <c r="A12">
        <v>3</v>
      </c>
      <c r="B12" t="s">
        <v>95</v>
      </c>
      <c r="C12" t="s">
        <v>85</v>
      </c>
      <c r="D12" s="11">
        <v>2</v>
      </c>
      <c r="E12" t="s">
        <v>24</v>
      </c>
      <c r="F12" t="s">
        <v>37</v>
      </c>
    </row>
    <row r="13">
      <c r="A13">
        <v>2</v>
      </c>
      <c r="B13" t="s">
        <v>96</v>
      </c>
      <c r="C13" t="s">
        <v>85</v>
      </c>
      <c r="D13" s="11">
        <v>4</v>
      </c>
      <c r="E13" t="s">
        <v>34</v>
      </c>
      <c r="F13" t="s">
        <v>33</v>
      </c>
    </row>
    <row r="14">
      <c r="A14">
        <v>1</v>
      </c>
      <c r="B14" t="s">
        <v>97</v>
      </c>
      <c r="C14" t="s">
        <v>82</v>
      </c>
      <c r="D14" s="11">
        <v>2</v>
      </c>
      <c r="E14" t="s">
        <v>24</v>
      </c>
      <c r="F14" t="s">
        <v>87</v>
      </c>
    </row>
    <row r="15">
      <c r="A15">
        <v>1</v>
      </c>
      <c r="B15" t="s">
        <v>98</v>
      </c>
      <c r="C15" t="s">
        <v>85</v>
      </c>
      <c r="D15" s="11">
        <v>7.5</v>
      </c>
      <c r="E15" t="s">
        <v>46</v>
      </c>
      <c r="F15" t="s">
        <v>67</v>
      </c>
    </row>
    <row r="16">
      <c r="A16">
        <v>1</v>
      </c>
      <c r="B16" t="s">
        <v>99</v>
      </c>
      <c r="C16" t="s">
        <v>82</v>
      </c>
      <c r="D16" s="11">
        <v>24</v>
      </c>
      <c r="E16" t="s">
        <v>34</v>
      </c>
      <c r="F16" t="s">
        <v>87</v>
      </c>
    </row>
    <row r="17">
      <c r="A17">
        <v>1</v>
      </c>
      <c r="B17" t="s">
        <v>100</v>
      </c>
      <c r="C17" t="s">
        <v>85</v>
      </c>
      <c r="D17" s="11">
        <v>0.007</v>
      </c>
      <c r="E17" t="s">
        <v>46</v>
      </c>
      <c r="F17" t="s">
        <v>45</v>
      </c>
    </row>
    <row r="18">
      <c r="A18">
        <v>2</v>
      </c>
      <c r="B18" t="s">
        <v>101</v>
      </c>
      <c r="C18" t="s">
        <v>82</v>
      </c>
      <c r="D18" s="11">
        <v>4.6</v>
      </c>
      <c r="E18" t="s">
        <v>46</v>
      </c>
      <c r="F18" t="s">
        <v>87</v>
      </c>
    </row>
    <row r="19">
      <c r="A19">
        <v>2</v>
      </c>
      <c r="B19" t="s">
        <v>102</v>
      </c>
      <c r="C19" t="s">
        <v>85</v>
      </c>
      <c r="D19" s="11">
        <v>23.4</v>
      </c>
      <c r="E19" t="s">
        <v>34</v>
      </c>
      <c r="F19" t="s">
        <v>42</v>
      </c>
    </row>
    <row r="20">
      <c r="A20">
        <v>3</v>
      </c>
      <c r="B20" t="s">
        <v>103</v>
      </c>
      <c r="C20" t="s">
        <v>85</v>
      </c>
      <c r="D20" s="11">
        <v>2</v>
      </c>
      <c r="E20" t="s">
        <v>24</v>
      </c>
      <c r="F20" t="s">
        <v>40</v>
      </c>
    </row>
    <row r="21">
      <c r="A21">
        <v>2</v>
      </c>
      <c r="B21" t="s">
        <v>104</v>
      </c>
      <c r="C21" t="s">
        <v>85</v>
      </c>
      <c r="D21" s="11">
        <v>0.6</v>
      </c>
      <c r="E21" t="s">
        <v>46</v>
      </c>
      <c r="F21" t="s">
        <v>53</v>
      </c>
    </row>
    <row r="22">
      <c r="A22">
        <v>1</v>
      </c>
      <c r="B22" t="s">
        <v>105</v>
      </c>
      <c r="C22" t="s">
        <v>85</v>
      </c>
      <c r="D22" s="11">
        <v>0.4</v>
      </c>
      <c r="E22" t="s">
        <v>46</v>
      </c>
      <c r="F22" t="s">
        <v>67</v>
      </c>
    </row>
    <row r="23">
      <c r="A23">
        <v>1</v>
      </c>
      <c r="B23" t="s">
        <v>106</v>
      </c>
      <c r="C23" t="s">
        <v>85</v>
      </c>
      <c r="D23" s="11">
        <v>0.2</v>
      </c>
      <c r="E23" t="s">
        <v>46</v>
      </c>
      <c r="F23" t="s">
        <v>45</v>
      </c>
    </row>
    <row r="24">
      <c r="A24">
        <v>1</v>
      </c>
      <c r="B24" t="s">
        <v>107</v>
      </c>
      <c r="C24" t="s">
        <v>85</v>
      </c>
      <c r="D24" s="11">
        <v>0.015</v>
      </c>
      <c r="E24" t="s">
        <v>46</v>
      </c>
      <c r="F24" t="s">
        <v>45</v>
      </c>
    </row>
    <row r="25">
      <c r="A25">
        <v>1</v>
      </c>
      <c r="B25" t="s">
        <v>108</v>
      </c>
      <c r="C25" t="s">
        <v>85</v>
      </c>
      <c r="D25" s="11">
        <v>0.075</v>
      </c>
      <c r="E25" t="s">
        <v>46</v>
      </c>
      <c r="F25" t="s">
        <v>67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109</v>
      </c>
      <c r="B1" t="s" s="2">
        <v>110</v>
      </c>
      <c r="C1" t="s" s="2">
        <v>111</v>
      </c>
      <c r="D1" t="s" s="2">
        <v>112</v>
      </c>
      <c r="E1" t="s" s="2">
        <v>113</v>
      </c>
      <c r="F1" t="s" s="2">
        <v>114</v>
      </c>
    </row>
    <row r="2">
      <c r="A2" t="s">
        <v>2</v>
      </c>
      <c r="B2">
        <v>1</v>
      </c>
      <c r="C2"/>
      <c r="D2" t="s" s="14">
        <v>115</v>
      </c>
      <c r="E2" t="s" s="14"/>
      <c r="F2"/>
    </row>
    <row r="3">
      <c r="A3" t="s">
        <v>2</v>
      </c>
      <c r="B3">
        <v>2</v>
      </c>
      <c r="C3"/>
      <c r="D3" t="inlineStr" s="14">
        <is>
          <t>Préparations préliminaires — La veille : égouttez les morceaux de viande dans un bac GN 2/1 en polycarbonate muni d'une grille égouttoir. Mettez un couvercle, indiquez la traçabilité et stockez au froid. Déconditionnez les poivrons, les oignons et l'ail suivant la procédure. Réservez au froid. Déconditionnez les tomates concassées, concentrées et appertisées suivant la procédure. Préparez la purée de liaison à froid : versez l'eau froide dans une calotte, ajoutez les flocons de purée nature, laissez reposer quelques minutes puis mélangez. Réservez au froid, filmé. Dans un rondeau, réalisez les 24 litres de fond brun de veau clair, à partir de fond déshydraté, en vous rapportant aux recommandations du fabricant.</t>
        </is>
      </c>
      <c r="E3" t="s" s="14"/>
      <c r="F3"/>
    </row>
    <row r="4">
      <c r="A4" t="s">
        <v>2</v>
      </c>
      <c r="B4">
        <v>3</v>
      </c>
      <c r="C4"/>
      <c r="D4" t="inlineStr" s="14">
        <is>
          <t>Faire revenir la viande — Préchauffez le four sur la position chaleur sèche à +200°C. Étalez la viande sur 6 bacs GN 1/1 H 45 perforés. Étagez les bacs sur l'échelle de cuisson. Mettez dans le bas de l'échelle un bac pour récupérer les matières grasses carbonisées. Enfournez et saisissez la viande pendant 10 minutes environ.</t>
        </is>
      </c>
      <c r="E4" t="s" s="14"/>
      <c r="F4"/>
    </row>
    <row r="5">
      <c r="A5" t="s">
        <v>2</v>
      </c>
      <c r="B5">
        <v>4</v>
      </c>
      <c r="C5"/>
      <c r="D5" t="inlineStr" s="14">
        <is>
          <t>Marquer la cuisson du goulash (four, veille au soir) — Faites suer à l'huile les oignons émincés et les poivrons sans coloration dans une sauteuse. Égouttez l'huile de cuisson des légumes dans 1 bac GN 1/1 H 65 perforé doublé d'un bac plein. Répartissez équitablement dans 4 bacs GN 1/1 H 100 de cuisson : la viande saisie au four, les oignons et poivrons suivis, le paprika en poudre, l'ail haché, la tomate concentrée, la tomate concassée, la purée de liaison préparée à froid, le tout haché surgelé, les épices et l'assaisonnement (sel, poivre, piment). Mouillez avec les 24 litres de fond brun clair, répartis entre les 4 bacs. Piquez la sonde de cuisson dans un morceau de viande. Couvrez hermétiquement chaque bac (couvercle ou film). Enfournez au four à +90°C minimum. Laissez cuire toute la nuit, 4 heures minimum (méthode Palika 2026-09-18, s'écarte du texte source "four mixte 160°C, 2h/2h30").</t>
        </is>
      </c>
      <c r="E5" t="s" s="14"/>
      <c r="F5"/>
    </row>
    <row r="6">
      <c r="A6" t="s">
        <v>2</v>
      </c>
      <c r="B6">
        <v>5</v>
      </c>
      <c r="C6"/>
      <c r="D6" t="inlineStr" s="14">
        <is>
          <t>Reprise du matin et dressage avec la garniture — À la reprise du matin, contrôlez par sondage la température à cœur (+95/97°C attendu). Prélevez 4 litres de fond de cuisson à la louche manche long crochet dans les bacs four, passez-le au chinois. Dégraissez la surface du goulash et agitez les bacs d'un mouvement circulaire pour lier l'ensemble des éléments. Incorporez les pommes de terre sous vide précuites dans chaque bac, nappez avec les 4 litres de fond prélevés. Couvrez à nouveau hermétiquement chaque bac. Remettez au four à +70°C jusqu'au service. Avant le service, décerclez les bacs un par un, au fur et à mesure de leur sortie du four ou de l'armoire chaude — jamais un découvrement global en une seule fois.</t>
        </is>
      </c>
      <c r="E6" t="s" s="14"/>
      <c r="F6"/>
    </row>
    <row r="7">
      <c r="A7" t="s">
        <v>2</v>
      </c>
      <c r="B7">
        <v>6</v>
      </c>
      <c r="C7"/>
      <c r="D7" t="inlineStr" s="14">
        <is>
          <t>Cuire les poivrons pour le décor — En bac perforé, cuisez 4 minutes à la vapeur les 2,5 kg de poivrons en lanières réservés en décor. Décorez les bacs de service avec les poivrons en lanières.</t>
        </is>
      </c>
      <c r="E7" t="s" s="14"/>
      <c r="F7"/>
    </row>
    <row r="8">
      <c r="A8" t="s">
        <v>2</v>
      </c>
      <c r="B8">
        <v>7</v>
      </c>
      <c r="C8"/>
      <c r="D8" t="s" s="14">
        <v>116</v>
      </c>
      <c r="E8" t="s" s="14"/>
      <c r="F8"/>
    </row>
    <row r="9">
      <c r="A9" t="s">
        <v>117</v>
      </c>
      <c r="B9">
        <v>1</v>
      </c>
      <c r="C9"/>
      <c r="D9" t="s" s="14">
        <v>118</v>
      </c>
      <c r="E9" t="s" s="14"/>
      <c r="F9"/>
    </row>
    <row r="10">
      <c r="A10" t="s">
        <v>119</v>
      </c>
      <c r="B10"/>
      <c r="C10"/>
      <c r="D10" t="inlineStr" s="14">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0"/>
      <c r="F10"/>
    </row>
    <row r="11">
      <c r="A11" t="s">
        <v>120</v>
      </c>
      <c r="B11"/>
      <c r="C11"/>
      <c r="D11" t="inlineStr" s="14">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1"/>
      <c r="F11"/>
    </row>
    <row r="12">
      <c r="A12" t="s">
        <v>121</v>
      </c>
      <c r="B12"/>
      <c r="C12"/>
      <c r="D12" t="inlineStr" s="14">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E12"/>
      <c r="F12"/>
    </row>
    <row r="13">
      <c r="A13" t="s">
        <v>122</v>
      </c>
      <c r="B13">
        <v>1</v>
      </c>
      <c r="C13" t="s">
        <v>123</v>
      </c>
      <c r="D13" t="s" s="14">
        <v>124</v>
      </c>
      <c r="E13" t="s" s="14"/>
      <c r="F13"/>
    </row>
    <row r="14">
      <c r="A14" t="s">
        <v>125</v>
      </c>
      <c r="B14"/>
      <c r="C14"/>
      <c r="D14" t="inlineStr" s="14">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E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9"/>
  <cols>
    <col min="1" max="1" width="22" customWidth="1"/>
    <col min="2" max="2" width="52" customWidth="1"/>
    <col min="3" max="3" width="14" customWidth="1"/>
    <col min="4" max="4" width="10" customWidth="1"/>
  </cols>
  <sheetData>
    <row r="1" customHeight="1" ht="24">
      <c r="A1" t="s" s="7">
        <v>126</v>
      </c>
      <c r="B1"/>
      <c r="C1"/>
      <c r="D1"/>
    </row>
    <row r="2">
      <c r="A2" t="str" s="15">
        <f>"GRO_CDC_134B · CUI.PV.BOEUF · référence : "&amp;Besoins!B3&amp;" "&amp;Besoins!C3&amp;" · multiplicateur réglable sur la feuille ""Besoins"""</f>
        <v>GRO_CDC_134B · CUI.PV.BOEUF · référence : 1 pc · multiplicateur réglable sur la feuille </v>
      </c>
      <c r="B2"/>
      <c r="C2"/>
      <c r="D2"/>
    </row>
    <row r="3">
      <c r="A3"/>
      <c r="B3"/>
      <c r="C3"/>
      <c r="D3"/>
    </row>
    <row r="4">
      <c r="A4" t="s" s="16">
        <v>127</v>
      </c>
      <c r="B4"/>
      <c r="C4"/>
      <c r="D4"/>
    </row>
    <row r="5">
      <c r="A5" t="s" s="17">
        <v>128</v>
      </c>
      <c r="B5" t="str" s="14">
        <f>Procedure!D2</f>
        <v>Mise en place du poste de travail — Contrôlez les DLC, pesez les denrées, sélectionnez le matériel. Désinfectez le matériel et le poste de travail.</v>
      </c>
      <c r="C5"/>
      <c r="D5"/>
    </row>
    <row r="6">
      <c r="A6" t="s" s="17">
        <v>129</v>
      </c>
      <c r="B6" t="str" s="14">
        <f>Procedure!D3</f>
        <v>Préparations préliminaires — La veille : égouttez les morceaux de viande dans un bac GN 2/1 en polycarbonate muni d'une grille égouttoir. Mettez un couvercle, indiquez la traçabilité et stockez au froid. Déconditionnez les poivrons, les oignons et l'ail suivant la procédure. Réservez au froid. Déconditionnez les tomates concassées, concentrées et appertisées suivant la procédure. Préparez la purée de liaison à froid : versez l'eau froide dans une calotte, ajoutez les flocons de purée nature, laissez reposer quelques minutes puis mélangez. Réservez au froid, filmé. Dans un rondeau, réalisez les 24 litres de fond brun de veau clair, à partir de fond déshydraté, en vous rapportant aux recommandations du fabricant.</v>
      </c>
      <c r="C6"/>
      <c r="D6"/>
    </row>
    <row r="7">
      <c r="A7"/>
      <c r="B7" t="str">
        <f>Besoins!B21</f>
        <v>Oignons émincés surgelés</v>
      </c>
      <c r="C7" s="11">
        <f>Besoins!E21</f>
        <v>6</v>
      </c>
      <c r="D7" t="str">
        <f>Besoins!F21</f>
        <v>kg</v>
      </c>
    </row>
    <row r="8">
      <c r="A8"/>
      <c r="B8" t="str">
        <f>Besoins!B22</f>
        <v>Poivrons en lanières surgelés</v>
      </c>
      <c r="C8" s="11">
        <f>Besoins!E22</f>
        <v>7.5</v>
      </c>
      <c r="D8" t="str">
        <f>Besoins!F22</f>
        <v>kg</v>
      </c>
    </row>
    <row r="9">
      <c r="A9"/>
      <c r="B9" t="str">
        <f>Besoins!B19</f>
        <v>Ail haché IQF</v>
      </c>
      <c r="C9" s="11">
        <f>Besoins!E19</f>
        <v>0.075</v>
      </c>
      <c r="D9" t="str">
        <f>Besoins!F19</f>
        <v>kg</v>
      </c>
    </row>
    <row r="10">
      <c r="A10"/>
      <c r="B10" t="s">
        <v>130</v>
      </c>
      <c r="C10" s="11">
        <f>'Besoins'!$B$2*2</f>
        <v>2</v>
      </c>
      <c r="D10" t="s">
        <v>24</v>
      </c>
    </row>
    <row r="11">
      <c r="A11"/>
      <c r="B11" t="s">
        <v>131</v>
      </c>
      <c r="C11" s="11">
        <f>'Besoins'!$B$2*24</f>
        <v>24</v>
      </c>
      <c r="D11" t="s">
        <v>34</v>
      </c>
    </row>
    <row r="12">
      <c r="A12"/>
      <c r="B12" t="s">
        <v>132</v>
      </c>
      <c r="C12" s="11">
        <f>'Besoins'!$B$2*5</f>
        <v>5</v>
      </c>
      <c r="D12" t="s">
        <v>46</v>
      </c>
    </row>
    <row r="13">
      <c r="A13" t="s" s="17">
        <v>133</v>
      </c>
      <c r="B13" t="str" s="14">
        <f>Procedure!D4</f>
        <v>Faire revenir la viande — Préchauffez le four sur la position chaleur sèche à +200°C. Étalez la viande sur 6 bacs GN 1/1 H 45 perforés. Étagez les bacs sur l'échelle de cuisson. Mettez dans le bas de l'échelle un bac pour récupérer les matières grasses carbonisées. Enfournez et saisissez la viande pendant 10 minutes environ.</v>
      </c>
      <c r="C13"/>
      <c r="D13"/>
    </row>
    <row r="14">
      <c r="A14"/>
      <c r="B14" t="str">
        <f>Besoins!B23</f>
        <v>Assortiment bourguignon sans os UE</v>
      </c>
      <c r="C14" s="11">
        <f>Besoins!E23</f>
        <v>16</v>
      </c>
      <c r="D14" t="str">
        <f>Besoins!F23</f>
        <v>kg</v>
      </c>
    </row>
    <row r="15">
      <c r="A15" t="s" s="17">
        <v>134</v>
      </c>
      <c r="B15" t="str" s="14">
        <f>Procedure!D5</f>
        <v>Marquer la cuisson du goulash (four, veille au soir) — Faites suer à l'huile les oignons émincés et les poivrons sans coloration dans une sauteuse. Égouttez l'huile de cuisson des légumes dans 1 bac GN 1/1 H 65 perforé doublé d'un bac plein. Répartissez équitablement dans 4 bacs GN 1/1 H 100 de cuisson : la viande saisie au four, les oignons et poivrons suivis, le paprika en poudre, l'ail haché, la tomate concentrée, la tomate concassée, la purée de liaison préparée à froid, le tout haché surgelé, les épices et l'assaisonnement (sel, poivre, piment). Mouillez avec les 24 litres de fond brun clair, répartis entre les 4 bacs. Piquez la sonde de cuisson dans un morceau de viande. Couvrez hermétiquement chaque bac (couvercle ou film). Enfournez au four à +90°C minimum. Laissez cuire toute la nuit, 4 heures minimum (méthode Palika 2026-09-18, s'écarte du texte source </v>
      </c>
      <c r="C15"/>
      <c r="D15"/>
    </row>
    <row r="16">
      <c r="A16"/>
      <c r="B16" t="str">
        <f>Besoins!B20</f>
        <v>Mirepoix surgelée (oignon, carotte, céleri)</v>
      </c>
      <c r="C16" s="11">
        <f>Besoins!E20</f>
        <v>0.4</v>
      </c>
      <c r="D16" t="str">
        <f>Besoins!F20</f>
        <v>kg</v>
      </c>
    </row>
    <row r="17">
      <c r="A17"/>
      <c r="B17" t="str">
        <f>Besoins!B18</f>
        <v>Sel fin de cuisine</v>
      </c>
      <c r="C17" s="11">
        <f>Besoins!E18</f>
        <v>0.073</v>
      </c>
      <c r="D17" t="str">
        <f>Besoins!F18</f>
        <v>kg</v>
      </c>
    </row>
    <row r="18">
      <c r="A18"/>
      <c r="B18" t="str">
        <f>Besoins!B13</f>
        <v>Poivre noir moulu</v>
      </c>
      <c r="C18" s="11">
        <f>Besoins!E13</f>
        <v>0.007</v>
      </c>
      <c r="D18" t="str">
        <f>Besoins!F13</f>
        <v>kg</v>
      </c>
    </row>
    <row r="19">
      <c r="A19"/>
      <c r="B19" t="str">
        <f>Besoins!B11</f>
        <v>Paprika en poudre</v>
      </c>
      <c r="C19" s="11">
        <f>Besoins!E11</f>
        <v>0.2</v>
      </c>
      <c r="D19" t="str">
        <f>Besoins!F11</f>
        <v>kg</v>
      </c>
    </row>
    <row r="20">
      <c r="A20"/>
      <c r="B20" t="str">
        <f>Besoins!B12</f>
        <v>Piment de Cayenne</v>
      </c>
      <c r="C20" s="11">
        <f>Besoins!E12</f>
        <v>0.015</v>
      </c>
      <c r="D20" t="str">
        <f>Besoins!F12</f>
        <v>kg</v>
      </c>
    </row>
    <row r="21">
      <c r="A21"/>
      <c r="B21" t="str">
        <f>Besoins!B15</f>
        <v>Huile de tournesol raffinée vrac</v>
      </c>
      <c r="C21" s="11">
        <f>Besoins!E15</f>
        <v>1</v>
      </c>
      <c r="D21" t="str">
        <f>Besoins!F15</f>
        <v>lt</v>
      </c>
    </row>
    <row r="22">
      <c r="A22" t="s" s="17">
        <v>135</v>
      </c>
      <c r="B22" t="str" s="14">
        <f>Procedure!D6</f>
        <v>Reprise du matin et dressage avec la garniture — À la reprise du matin, contrôlez par sondage la température à cœur (+95/97°C attendu). Prélevez 4 litres de fond de cuisson à la louche manche long crochet dans les bacs four, passez-le au chinois. Dégraissez la surface du goulash et agitez les bacs d'un mouvement circulaire pour lier l'ensemble des éléments. Incorporez les pommes de terre sous vide précuites dans chaque bac, nappez avec les 4 litres de fond prélevés. Couvrez à nouveau hermétiquement chaque bac. Remettez au four à +70°C jusqu'au service. Avant le service, décerclez les bacs un par un, au fur et à mesure de leur sortie du four ou de l'armoire chaude — jamais un découvrement global en une seule fois.</v>
      </c>
      <c r="C22"/>
      <c r="D22"/>
    </row>
    <row r="23">
      <c r="A23"/>
      <c r="B23" t="str">
        <f>Besoins!B16</f>
        <v>Pommes de terre blanchies vapeur 5G</v>
      </c>
      <c r="C23" s="11">
        <f>Besoins!E16</f>
        <v>25</v>
      </c>
      <c r="D23" t="str">
        <f>Besoins!F16</f>
        <v>kg</v>
      </c>
    </row>
    <row r="24">
      <c r="A24" t="s" s="17">
        <v>136</v>
      </c>
      <c r="B24" t="str" s="14">
        <f>Procedure!D7</f>
        <v>Cuire les poivrons pour le décor — En bac perforé, cuisez 4 minutes à la vapeur les 2,5 kg de poivrons en lanières réservés en décor. Décorez les bacs de service avec les poivrons en lanières.</v>
      </c>
      <c r="C24"/>
      <c r="D24"/>
    </row>
    <row r="25">
      <c r="A25" t="s" s="17">
        <v>137</v>
      </c>
      <c r="B25" t="str" s="14">
        <f>Procedure!D8</f>
        <v>Service — Servez les morceaux de goulash accompagnés de leur garniture de pommes de terre et décorés de lanières de poivron.</v>
      </c>
      <c r="C25"/>
      <c r="D25"/>
    </row>
    <row r="26">
      <c r="A26"/>
      <c r="B26"/>
      <c r="C26"/>
      <c r="D26"/>
    </row>
    <row r="27">
      <c r="A27" t="s" s="16">
        <v>138</v>
      </c>
      <c r="B27"/>
      <c r="C27"/>
      <c r="D27"/>
    </row>
    <row r="28">
      <c r="A28" t="s" s="17">
        <v>128</v>
      </c>
      <c r="B28" t="str" s="14">
        <f>Procedure!D9</f>
        <v>Verser les flocons dans l'eau froide en remuant au fouet, laisser reposer quelques minutes puis mélanger.</v>
      </c>
      <c r="C28"/>
      <c r="D28"/>
    </row>
    <row r="29">
      <c r="A29"/>
      <c r="B29" t="str">
        <f>Besoins!B17</f>
        <v>Purée de pommes de terre en flocons nature (sans lait)</v>
      </c>
      <c r="C29" s="11">
        <f>Besoins!E17</f>
        <v>1</v>
      </c>
      <c r="D29" t="str">
        <f>Besoins!F17</f>
        <v>kg</v>
      </c>
    </row>
    <row r="30">
      <c r="A30"/>
      <c r="B30" t="str">
        <f>Besoins!B7</f>
        <v>Eau (robinet - moy. France 2026)</v>
      </c>
      <c r="C30" s="11">
        <f>Besoins!E7</f>
        <v>4</v>
      </c>
      <c r="D30" t="str">
        <f>Besoins!F7</f>
        <v>lt</v>
      </c>
    </row>
    <row r="31">
      <c r="A31"/>
      <c r="B31"/>
      <c r="C31"/>
      <c r="D31"/>
    </row>
    <row r="32">
      <c r="A32" t="s" s="16">
        <v>139</v>
      </c>
      <c r="B32"/>
      <c r="C32"/>
      <c r="D32"/>
    </row>
    <row r="33">
      <c r="A33"/>
      <c r="B33" t="inlineStr" s="18">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33"/>
      <c r="D33"/>
    </row>
    <row r="34">
      <c r="A34"/>
      <c r="B34"/>
      <c r="C34"/>
      <c r="D34"/>
    </row>
    <row r="35">
      <c r="A35" t="s" s="16">
        <v>140</v>
      </c>
      <c r="B35"/>
      <c r="C35"/>
      <c r="D35"/>
    </row>
    <row r="36">
      <c r="A36"/>
      <c r="B36" t="inlineStr" s="18">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36"/>
      <c r="D36"/>
    </row>
    <row r="37">
      <c r="A37"/>
      <c r="B37"/>
      <c r="C37"/>
      <c r="D37"/>
    </row>
    <row r="38">
      <c r="A38" t="s" s="16">
        <v>141</v>
      </c>
      <c r="B38"/>
      <c r="C38"/>
      <c r="D38"/>
    </row>
    <row r="39">
      <c r="A39"/>
      <c r="B39" t="inlineStr" s="18">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39"/>
      <c r="D39"/>
    </row>
    <row r="40">
      <c r="A40"/>
      <c r="B40"/>
      <c r="C40"/>
      <c r="D40"/>
    </row>
    <row r="41">
      <c r="A41" t="s" s="16">
        <v>142</v>
      </c>
      <c r="B41"/>
      <c r="C41"/>
      <c r="D41"/>
    </row>
    <row r="42">
      <c r="A42" t="s" s="17">
        <v>128</v>
      </c>
      <c r="B42" t="str" s="14">
        <f>"[DISSOUDRE] "&amp;Procedure!D13</f>
        <v>[DISSOUDRE] Délayer la poudre dans l'eau froide en fouettant, puis porter à ébullition en remuant régulièrement.</v>
      </c>
      <c r="C42"/>
      <c r="D42"/>
    </row>
    <row r="43">
      <c r="A43"/>
      <c r="B43" t="str">
        <f>Besoins!B10</f>
        <v>EAU</v>
      </c>
      <c r="C43" s="11">
        <f>Besoins!E10</f>
        <v>23.4</v>
      </c>
      <c r="D43" t="str">
        <f>Besoins!F10</f>
        <v>lt</v>
      </c>
    </row>
    <row r="44">
      <c r="A44"/>
      <c r="B44" t="str">
        <f>Besoins!B14</f>
        <v>Fonds Brun Lié (Knorr Professional)</v>
      </c>
      <c r="C44" s="11">
        <f>Besoins!E14</f>
        <v>0.6</v>
      </c>
      <c r="D44" t="str">
        <f>Besoins!F14</f>
        <v>kg</v>
      </c>
    </row>
    <row r="45">
      <c r="A45"/>
      <c r="B45"/>
      <c r="C45"/>
      <c r="D45"/>
    </row>
    <row r="46">
      <c r="A46" t="s" s="16">
        <v>143</v>
      </c>
      <c r="B46"/>
      <c r="C46"/>
      <c r="D46"/>
    </row>
    <row r="47">
      <c r="A47"/>
      <c r="B47" t="inlineStr" s="18">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47"/>
      <c r="D47"/>
    </row>
    <row r="48">
      <c r="A48"/>
      <c r="B48"/>
      <c r="C48"/>
      <c r="D48"/>
    </row>
    <row r="49">
      <c r="A49" t="s" s="19">
        <v>21</v>
      </c>
      <c r="B49"/>
      <c r="C49"/>
      <c r="D49"/>
    </row>
  </sheetData>
  <sheetProtection sheet="1" formatRows="0" formatColumns="0"/>
  <mergeCells count="23">
    <mergeCell ref="A1:D1"/>
    <mergeCell ref="A2:D2"/>
    <mergeCell ref="A4:D4"/>
    <mergeCell ref="B5:D5"/>
    <mergeCell ref="B6:D6"/>
    <mergeCell ref="B13:D13"/>
    <mergeCell ref="B15:D15"/>
    <mergeCell ref="B22:D22"/>
    <mergeCell ref="B24:D24"/>
    <mergeCell ref="B25:D25"/>
    <mergeCell ref="A27:D27"/>
    <mergeCell ref="B28:D28"/>
    <mergeCell ref="A32:D32"/>
    <mergeCell ref="B33:D33"/>
    <mergeCell ref="A35:D35"/>
    <mergeCell ref="B36:D36"/>
    <mergeCell ref="A38:D38"/>
    <mergeCell ref="B39:D39"/>
    <mergeCell ref="A41:D41"/>
    <mergeCell ref="B42:D42"/>
    <mergeCell ref="A46:D46"/>
    <mergeCell ref="B47:D47"/>
    <mergeCell ref="A49:D4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2026-09-24T14:52:09Z</dcterms:created>
  <dc:title>Goulash de bœuf à la hongroise </dc:title>
  <dc:subject/>
  <dc:creator>CUIS.web</dc:creator>
  <cp:lastModifiedBy/>
  <cp:keywords/>
  <dc:description>Export automatique — moteur récursif d'origine : Bernard Vandendaele</dc:description>
  <cp:category/>
  <dc:language>en-US</dc:language>
  <dcterms:modified xsi:type="dcterms:W3CDTF">2026-09-24T14:52:09Z</dcterms:modified>
  <cp:revision>1</cp:revision>
</cp:coreProperties>
</file>