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<sst xmlns="http://schemas.openxmlformats.org/spreadsheetml/2006/main" count="138" uniqueCount="138">
  <si>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</si>
  <si>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</si>
  <si>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D'AIGLEFIN EN MEURETTE</t>
  </si>
  <si>
    <t>Code</t>
  </si>
  <si>
    <t>GRO_CDC_060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</si>
  <si>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</si>
  <si>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</si>
  <si>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</si>
  <si>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</si>
  <si>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</si>
  <si>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</si>
  <si>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</si>
  <si>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</si>
  <si>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</si>
  <si>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</si>
  <si>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</si>
  <si>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</si>
  <si>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</si>
  <si>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</si>
  <si>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</si>
  <si>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02:12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</si>
  <si>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</si>
  <si>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</si>
  <si>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</si>
  <si>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</si>
  <si>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</si>
  <si>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</si>
  <si>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</si>
  <si>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</si>
  <si>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</si>
  <si>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</si>
  <si>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</si>
  <si>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</si>
  <si>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</si>
  <si>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</si>
  <si>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CONS-CHAMPIG-PI</t>
  </si>
  <si>
    <t>Champignons de Paris tranchés boîte</t>
  </si>
  <si>
    <t>Conserves de légumes</t>
  </si>
  <si>
    <t>kg</t>
  </si>
  <si>
    <t>00000061</t>
  </si>
  <si>
    <t>EAU</t>
  </si>
  <si>
    <t>Matières diverses (à trier)</t>
  </si>
  <si>
    <t>00001743</t>
  </si>
  <si>
    <t>farine de blé tamisée type 55</t>
  </si>
  <si>
    <t>Épicerie salée</t>
  </si>
  <si>
    <t>HER-LAURIER</t>
  </si>
  <si>
    <t>Laurier sauce feuilles</t>
  </si>
  <si>
    <t>Herbes aromatiques séchées</t>
  </si>
  <si>
    <t>HER-THYM</t>
  </si>
  <si>
    <t>Thym séché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</si>
  <si>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</si>
  <si>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</si>
  <si>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</si>
  <si>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</si>
  <si>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</si>
  <si>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</si>
  <si>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</si>
  <si>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</si>
  <si>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</si>
  <si>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</si>
  <si>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</si>
  <si>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</si>
  <si>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</si>
  <si>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</si>
  <si>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</si>
  <si>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PAIN-BAGUETTE-PR</t>
  </si>
  <si>
    <t>Baguette précuissonée à terminer</t>
  </si>
  <si>
    <t>Pains et bases précuits</t>
  </si>
  <si>
    <t>RNMS00812</t>
  </si>
  <si>
    <t>Ail haché IQF</t>
  </si>
  <si>
    <t>Légumes surgelés</t>
  </si>
  <si>
    <t>RNMS00780</t>
  </si>
  <si>
    <t>Oignons émincés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</si>
  <si>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</si>
  <si>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</si>
  <si>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</si>
  <si>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</si>
  <si>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</si>
  <si>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</si>
  <si>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</si>
  <si>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</si>
  <si>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</si>
  <si>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</si>
  <si>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</si>
  <si>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</si>
  <si>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</si>
  <si>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</si>
  <si>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</si>
  <si>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</si>
  <si>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Champignons de Paris tranchés boîte</t>
  </si>
  <si>
    <t xml:space="preserve">    ↳ Baguette précuissonée à terminer</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</si>
  <si>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</si>
  <si>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</si>
  <si>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</si>
  <si>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</si>
  <si>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</si>
  <si>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</si>
  <si>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Oignons émincés surgelés</t>
  </si>
  <si>
    <t xml:space="preserve">    ↳ Ail haché IQF</t>
  </si>
  <si>
    <t xml:space="preserve">    ↳ Thym séché</t>
  </si>
  <si>
    <t xml:space="preserve">    ↳ Laurier sauce feuilles</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</si>
  <si>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</si>
  <si>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</si>
  <si>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</si>
  <si>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</si>
  <si>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</si>
  <si>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</si>
  <si>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</si>
  <si>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</si>
  <si>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</si>
  <si>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</si>
  <si>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</si>
  <si>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</si>
  <si>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</si>
  <si>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</si>
  <si>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</si>
  <si>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</si>
  <si>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</si>
  <si>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</si>
  <si>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</si>
  <si>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</si>
  <si>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</si>
  <si>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D'AIGLEFIN EN MEURETTE</t>
  </si>
  <si>
    <t>FILETS D'AIGLEFIN EN MEURETTE  GRO_CDC_060</t>
  </si>
  <si>
    <t>1.</t>
  </si>
  <si>
    <t>2.</t>
  </si>
  <si>
    <t xml:space="preserve">    Beurre doux 82% MG plaquette</t>
  </si>
  <si>
    <t xml:space="preserve">    PERSIL PLAT (KG) (conv.)</t>
  </si>
  <si>
    <t>3.</t>
  </si>
  <si>
    <t xml:space="preserve">    Roux Blanc</t>
  </si>
  <si>
    <t>4.</t>
  </si>
  <si>
    <t xml:space="preserve">    Fumet de poisson reconstitue (collectivite)</t>
  </si>
  <si>
    <t xml:space="preserve">    Ail haché IQF</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</si>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</sst>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285.25585</v>
      </c>
    </row>
    <row r="12">
      <c r="A12" t="s" s="3">
        <v>16</v>
      </c>
      <c r="B12" s="4">
        <v>2.8525585</v>
      </c>
    </row>
    <row r="13">
      <c r="A13"/>
      <c r="B13"/>
    </row>
    <row r="14">
      <c r="A14" t="s" s="5">
        <v>17</v>
      </c>
      <c r="B14" t="s" s="5">
        <v>14</v>
      </c>
    </row>
    <row r="15">
      <c r="A15" t="s" s="5">
        <v>18</v>
      </c>
      <c r="B15" s="6">
        <v>285.25585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4.6</v>
      </c>
      <c r="E8" s="11">
        <f>D8*$B$2</f>
        <v>4.6</v>
      </c>
      <c r="F8" t="s">
        <v>38</v>
      </c>
      <c r="G8" s="4">
        <f>E8*3.2</f>
        <v>14.72</v>
      </c>
    </row>
    <row r="9">
      <c r="A9" t="s" s="12">
        <v>39</v>
      </c>
      <c r="B9" t="s">
        <v>40</v>
      </c>
      <c r="C9" t="s">
        <v>41</v>
      </c>
      <c r="D9" s="9">
        <v>9.85</v>
      </c>
      <c r="E9" s="11">
        <f>D9*$B$2</f>
        <v>9.85</v>
      </c>
      <c r="F9" t="s">
        <v>34</v>
      </c>
      <c r="G9" s="4">
        <f>E9*0.003</f>
        <v>0.02955</v>
      </c>
    </row>
    <row r="10">
      <c r="A10" t="s" s="12">
        <v>42</v>
      </c>
      <c r="B10" t="s">
        <v>43</v>
      </c>
      <c r="C10" t="s">
        <v>44</v>
      </c>
      <c r="D10" s="9">
        <v>0.96</v>
      </c>
      <c r="E10" s="11">
        <f>D10*$B$2</f>
        <v>0.96</v>
      </c>
      <c r="F10" t="s">
        <v>24</v>
      </c>
      <c r="G10" s="4">
        <f>E10*0</f>
        <v>0</v>
      </c>
    </row>
    <row r="11">
      <c r="A11" t="s">
        <v>45</v>
      </c>
      <c r="B11" t="s">
        <v>46</v>
      </c>
      <c r="C11" t="s">
        <v>47</v>
      </c>
      <c r="D11" s="9">
        <v>0.001</v>
      </c>
      <c r="E11" s="11">
        <f>D11*$B$2</f>
        <v>0.001</v>
      </c>
      <c r="F11" t="s">
        <v>38</v>
      </c>
      <c r="G11" s="4">
        <f>E11*9.8</f>
        <v>0.0098</v>
      </c>
    </row>
    <row r="12">
      <c r="A12" t="s">
        <v>48</v>
      </c>
      <c r="B12" t="s">
        <v>49</v>
      </c>
      <c r="C12" t="s">
        <v>47</v>
      </c>
      <c r="D12" s="9">
        <v>0.001</v>
      </c>
      <c r="E12" s="11">
        <f>D12*$B$2</f>
        <v>0.001</v>
      </c>
      <c r="F12" t="s">
        <v>38</v>
      </c>
      <c r="G12" s="4">
        <f>E12*8.5</f>
        <v>0.0085</v>
      </c>
    </row>
    <row r="13">
      <c r="A13" t="s">
        <v>50</v>
      </c>
      <c r="B13" t="s">
        <v>51</v>
      </c>
      <c r="C13" t="s">
        <v>52</v>
      </c>
      <c r="D13" s="9">
        <v>0.15</v>
      </c>
      <c r="E13" s="11">
        <f>D13*$B$2</f>
        <v>0.15</v>
      </c>
      <c r="F13" t="s">
        <v>38</v>
      </c>
      <c r="G13" s="4">
        <f>E13*0</f>
        <v>0</v>
      </c>
    </row>
    <row r="14">
      <c r="A14" t="s">
        <v>53</v>
      </c>
      <c r="B14" t="s">
        <v>54</v>
      </c>
      <c r="C14" t="s">
        <v>55</v>
      </c>
      <c r="D14" s="9">
        <v>0.96</v>
      </c>
      <c r="E14" s="11">
        <f>D14*$B$2</f>
        <v>0.96</v>
      </c>
      <c r="F14" t="s">
        <v>38</v>
      </c>
      <c r="G14" s="4">
        <f>E14*4.9</f>
        <v>4.704</v>
      </c>
    </row>
    <row r="15">
      <c r="A15" t="s">
        <v>56</v>
      </c>
      <c r="B15" t="s">
        <v>57</v>
      </c>
      <c r="C15" t="s">
        <v>55</v>
      </c>
      <c r="D15" s="9">
        <v>0.75</v>
      </c>
      <c r="E15" s="11">
        <f>D15*$B$2</f>
        <v>0.75</v>
      </c>
      <c r="F15" t="s">
        <v>38</v>
      </c>
      <c r="G15" s="4">
        <f>E15*5.2</f>
        <v>3.9</v>
      </c>
    </row>
    <row r="16">
      <c r="A16" t="s">
        <v>58</v>
      </c>
      <c r="B16" t="s">
        <v>59</v>
      </c>
      <c r="C16" t="s">
        <v>60</v>
      </c>
      <c r="D16" s="9">
        <v>2</v>
      </c>
      <c r="E16" s="11">
        <f>D16*$B$2</f>
        <v>2</v>
      </c>
      <c r="F16" t="s">
        <v>34</v>
      </c>
      <c r="G16" s="4">
        <f>E16*2.2</f>
        <v>4.4</v>
      </c>
    </row>
    <row r="17">
      <c r="A17" t="s">
        <v>61</v>
      </c>
      <c r="B17" t="s">
        <v>62</v>
      </c>
      <c r="C17" t="s">
        <v>63</v>
      </c>
      <c r="D17" s="9">
        <v>3</v>
      </c>
      <c r="E17" s="11">
        <f>D17*$B$2</f>
        <v>3</v>
      </c>
      <c r="F17" t="s">
        <v>64</v>
      </c>
      <c r="G17" s="4">
        <f>E17*4.5</f>
        <v>13.5</v>
      </c>
    </row>
    <row r="18">
      <c r="A18" t="s">
        <v>65</v>
      </c>
      <c r="B18" t="s">
        <v>66</v>
      </c>
      <c r="C18" t="s">
        <v>67</v>
      </c>
      <c r="D18" s="9">
        <v>3</v>
      </c>
      <c r="E18" s="11">
        <f>D18*$B$2</f>
        <v>3</v>
      </c>
      <c r="F18" t="s">
        <v>24</v>
      </c>
      <c r="G18" s="4">
        <f>E18*0.52</f>
        <v>1.56</v>
      </c>
    </row>
    <row r="19">
      <c r="A19" t="s">
        <v>68</v>
      </c>
      <c r="B19" t="s">
        <v>69</v>
      </c>
      <c r="C19" t="s">
        <v>70</v>
      </c>
      <c r="D19" s="9">
        <v>0.15</v>
      </c>
      <c r="E19" s="11">
        <f>D19*$B$2</f>
        <v>0.15</v>
      </c>
      <c r="F19" t="s">
        <v>38</v>
      </c>
      <c r="G19" s="4">
        <f>E19*9.26</f>
        <v>1.389</v>
      </c>
    </row>
    <row r="20">
      <c r="A20" t="s">
        <v>71</v>
      </c>
      <c r="B20" t="s">
        <v>72</v>
      </c>
      <c r="C20" t="s">
        <v>70</v>
      </c>
      <c r="D20" s="9">
        <v>1.5</v>
      </c>
      <c r="E20" s="11">
        <f>D20*$B$2</f>
        <v>1.5</v>
      </c>
      <c r="F20" t="s">
        <v>38</v>
      </c>
      <c r="G20" s="4">
        <f>E20*3.89</f>
        <v>5.835</v>
      </c>
    </row>
    <row r="21">
      <c r="A21" t="s">
        <v>73</v>
      </c>
      <c r="B21" t="s">
        <v>74</v>
      </c>
      <c r="C21" t="s">
        <v>75</v>
      </c>
      <c r="D21" s="9">
        <v>14</v>
      </c>
      <c r="E21" s="11">
        <f>D21*$B$2</f>
        <v>14</v>
      </c>
      <c r="F21" t="s">
        <v>38</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38</v>
      </c>
      <c r="F3" t="s">
        <v>75</v>
      </c>
    </row>
    <row r="4">
      <c r="A4">
        <v>1</v>
      </c>
      <c r="B4" t="s">
        <v>85</v>
      </c>
      <c r="C4" t="s">
        <v>84</v>
      </c>
      <c r="D4" s="11">
        <v>0.5</v>
      </c>
      <c r="E4" t="s">
        <v>38</v>
      </c>
      <c r="F4" t="s">
        <v>55</v>
      </c>
    </row>
    <row r="5">
      <c r="A5">
        <v>1</v>
      </c>
      <c r="B5" t="s">
        <v>86</v>
      </c>
      <c r="C5" t="s">
        <v>81</v>
      </c>
      <c r="D5" s="11">
        <v>0.3</v>
      </c>
      <c r="E5" t="s">
        <v>38</v>
      </c>
      <c r="F5" t="s">
        <v>87</v>
      </c>
    </row>
    <row r="6">
      <c r="A6">
        <v>2</v>
      </c>
      <c r="B6" t="s">
        <v>88</v>
      </c>
      <c r="C6" t="s">
        <v>84</v>
      </c>
      <c r="D6" s="11">
        <v>3</v>
      </c>
      <c r="E6" t="s">
        <v>64</v>
      </c>
      <c r="F6" t="s">
        <v>63</v>
      </c>
    </row>
    <row r="7">
      <c r="A7">
        <v>1</v>
      </c>
      <c r="B7" t="s">
        <v>89</v>
      </c>
      <c r="C7" t="s">
        <v>84</v>
      </c>
      <c r="D7" s="11">
        <v>4.6</v>
      </c>
      <c r="E7" t="s">
        <v>38</v>
      </c>
      <c r="F7" t="s">
        <v>37</v>
      </c>
    </row>
    <row r="8">
      <c r="A8">
        <v>1</v>
      </c>
      <c r="B8" t="s">
        <v>90</v>
      </c>
      <c r="C8" t="s">
        <v>84</v>
      </c>
      <c r="D8" s="11">
        <v>3</v>
      </c>
      <c r="E8" t="s">
        <v>24</v>
      </c>
      <c r="F8" t="s">
        <v>67</v>
      </c>
    </row>
    <row r="9">
      <c r="A9">
        <v>1</v>
      </c>
      <c r="B9" t="s">
        <v>91</v>
      </c>
      <c r="C9" t="s">
        <v>81</v>
      </c>
      <c r="D9" s="11">
        <v>10</v>
      </c>
      <c r="E9" t="s">
        <v>34</v>
      </c>
      <c r="F9" t="s">
        <v>92</v>
      </c>
    </row>
    <row r="10">
      <c r="A10">
        <v>2</v>
      </c>
      <c r="B10" t="s">
        <v>93</v>
      </c>
      <c r="C10" t="s">
        <v>84</v>
      </c>
      <c r="D10" s="11">
        <v>9.85</v>
      </c>
      <c r="E10" t="s">
        <v>34</v>
      </c>
      <c r="F10" t="s">
        <v>41</v>
      </c>
    </row>
    <row r="11">
      <c r="A11">
        <v>2</v>
      </c>
      <c r="B11" t="s">
        <v>94</v>
      </c>
      <c r="C11" t="s">
        <v>84</v>
      </c>
      <c r="D11" s="11">
        <v>0.15</v>
      </c>
      <c r="E11" t="s">
        <v>38</v>
      </c>
      <c r="F11" t="s">
        <v>52</v>
      </c>
    </row>
    <row r="12">
      <c r="A12">
        <v>1</v>
      </c>
      <c r="B12" t="s">
        <v>95</v>
      </c>
      <c r="C12" t="s">
        <v>84</v>
      </c>
      <c r="D12" s="11">
        <v>4</v>
      </c>
      <c r="E12" t="s">
        <v>34</v>
      </c>
      <c r="F12" t="s">
        <v>33</v>
      </c>
    </row>
    <row r="13">
      <c r="A13">
        <v>1</v>
      </c>
      <c r="B13" t="s">
        <v>96</v>
      </c>
      <c r="C13" t="s">
        <v>84</v>
      </c>
      <c r="D13" s="11">
        <v>2</v>
      </c>
      <c r="E13" t="s">
        <v>34</v>
      </c>
      <c r="F13" t="s">
        <v>60</v>
      </c>
    </row>
    <row r="14">
      <c r="A14">
        <v>1</v>
      </c>
      <c r="B14" t="s">
        <v>97</v>
      </c>
      <c r="C14" t="s">
        <v>84</v>
      </c>
      <c r="D14" s="11">
        <v>1.5</v>
      </c>
      <c r="E14" t="s">
        <v>38</v>
      </c>
      <c r="F14" t="s">
        <v>70</v>
      </c>
    </row>
    <row r="15">
      <c r="A15">
        <v>1</v>
      </c>
      <c r="B15" t="s">
        <v>98</v>
      </c>
      <c r="C15" t="s">
        <v>84</v>
      </c>
      <c r="D15" s="11">
        <v>0.08</v>
      </c>
      <c r="E15" t="s">
        <v>38</v>
      </c>
      <c r="F15" t="s">
        <v>70</v>
      </c>
    </row>
    <row r="16">
      <c r="A16">
        <v>1</v>
      </c>
      <c r="B16" t="s">
        <v>99</v>
      </c>
      <c r="C16" t="s">
        <v>84</v>
      </c>
      <c r="D16" s="11">
        <v>0.001</v>
      </c>
      <c r="E16" t="s">
        <v>38</v>
      </c>
      <c r="F16" t="s">
        <v>47</v>
      </c>
    </row>
    <row r="17">
      <c r="A17">
        <v>1</v>
      </c>
      <c r="B17" t="s">
        <v>100</v>
      </c>
      <c r="C17" t="s">
        <v>84</v>
      </c>
      <c r="D17" s="11">
        <v>0.001</v>
      </c>
      <c r="E17" t="s">
        <v>38</v>
      </c>
      <c r="F17" t="s">
        <v>47</v>
      </c>
    </row>
    <row r="18">
      <c r="A18">
        <v>1</v>
      </c>
      <c r="B18" t="s">
        <v>101</v>
      </c>
      <c r="C18" t="s">
        <v>81</v>
      </c>
      <c r="D18" s="11">
        <v>1.92</v>
      </c>
      <c r="E18" t="s">
        <v>38</v>
      </c>
      <c r="F18" t="s">
        <v>102</v>
      </c>
    </row>
    <row r="19">
      <c r="A19">
        <v>2</v>
      </c>
      <c r="B19" t="s">
        <v>103</v>
      </c>
      <c r="C19" t="s">
        <v>84</v>
      </c>
      <c r="D19" s="11">
        <v>0.96</v>
      </c>
      <c r="E19" t="s">
        <v>38</v>
      </c>
      <c r="F19" t="s">
        <v>55</v>
      </c>
    </row>
    <row r="20">
      <c r="A20">
        <v>2</v>
      </c>
      <c r="B20" t="s">
        <v>104</v>
      </c>
      <c r="C20" t="s">
        <v>84</v>
      </c>
      <c r="D20" s="11">
        <v>0.96</v>
      </c>
      <c r="E20" t="s">
        <v>38</v>
      </c>
      <c r="F20" t="s">
        <v>44</v>
      </c>
    </row>
    <row r="21">
      <c r="A21">
        <v>1</v>
      </c>
      <c r="B21" t="s">
        <v>85</v>
      </c>
      <c r="C21" t="s">
        <v>84</v>
      </c>
      <c r="D21" s="11">
        <v>0.25</v>
      </c>
      <c r="E21" t="s">
        <v>38</v>
      </c>
      <c r="F21" t="s">
        <v>55</v>
      </c>
    </row>
    <row r="22">
      <c r="A22">
        <v>1</v>
      </c>
      <c r="B22" t="s">
        <v>98</v>
      </c>
      <c r="C22" t="s">
        <v>84</v>
      </c>
      <c r="D22" s="11">
        <v>0.07</v>
      </c>
      <c r="E22" t="s">
        <v>38</v>
      </c>
      <c r="F22"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t>
        </is>
      </c>
      <c r="E3" t="s" s="14"/>
      <c r="F3"/>
    </row>
    <row r="4">
      <c r="A4" t="s">
        <v>2</v>
      </c>
      <c r="B4">
        <v>3</v>
      </c>
      <c r="C4"/>
      <c r="D4" t="inlineStr" s="14">
        <is>
          <t>Confectionner le roux — Dans un rondeau, faire fondre le beurre. Ajouter la farine tamisée. Mélanger au fouet. Laisser cuire sans coloration. Au terme de la cuisson, le roux blanchit et devient mousseux. Laisser refroidir dans le rondeau qui servira à l'élaboration de la sauce.</t>
        </is>
      </c>
      <c r="E4" t="s" s="14"/>
      <c r="F4"/>
    </row>
    <row r="5">
      <c r="A5" t="s">
        <v>2</v>
      </c>
      <c r="B5">
        <v>4</v>
      </c>
      <c r="C5"/>
      <c r="D5" t="inlineStr" s="14">
        <is>
          <t>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t>
        </is>
      </c>
      <c r="E5" t="s" s="14"/>
      <c r="F5"/>
    </row>
    <row r="6">
      <c r="A6" t="s">
        <v>2</v>
      </c>
      <c r="B6">
        <v>5</v>
      </c>
      <c r="C6"/>
      <c r="D6" t="inlineStr" s="14">
        <is>
          <t>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t>
        </is>
      </c>
      <c r="E6" t="s" s="14"/>
      <c r="F6"/>
    </row>
    <row r="7">
      <c r="A7" t="s">
        <v>2</v>
      </c>
      <c r="B7">
        <v>6</v>
      </c>
      <c r="C7"/>
      <c r="D7" t="inlineStr" s="14">
        <is>
          <t>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t>
        </is>
      </c>
      <c r="E7" t="s" s="14"/>
      <c r="F7"/>
    </row>
    <row r="8">
      <c r="A8" t="s">
        <v>2</v>
      </c>
      <c r="B8">
        <v>7</v>
      </c>
      <c r="C8"/>
      <c r="D8" t="inlineStr" s="14">
        <is>
          <t>Dresser et servir — Servir sur assiette une portion de poisson garnie de champignons et napper de sauce meurette. Décorer d'un toast aillé. Persiller sur le dessus au départ. Accompagner de pommes vapeur.</t>
        </is>
      </c>
      <c r="E8" t="s" s="14"/>
      <c r="F8"/>
    </row>
    <row r="9">
      <c r="A9" t="s">
        <v>111</v>
      </c>
      <c r="B9">
        <v>1</v>
      </c>
      <c r="C9" t="s">
        <v>112</v>
      </c>
      <c r="D9" t="s" s="14">
        <v>113</v>
      </c>
      <c r="E9" t="s" s="14"/>
      <c r="F9"/>
    </row>
    <row r="10">
      <c r="A10" t="s">
        <v>114</v>
      </c>
      <c r="B10">
        <v>1</v>
      </c>
      <c r="C10" t="s">
        <v>115</v>
      </c>
      <c r="D10" t="s" s="14">
        <v>116</v>
      </c>
      <c r="E10" t="s" s="14"/>
      <c r="F10"/>
    </row>
    <row r="11">
      <c r="A11" t="s">
        <v>114</v>
      </c>
      <c r="B11">
        <v>2</v>
      </c>
      <c r="C11" t="s">
        <v>117</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114</v>
      </c>
      <c r="B12">
        <v>3</v>
      </c>
      <c r="C12" t="s">
        <v>118</v>
      </c>
      <c r="D12" t="inlineStr" s="14">
        <is>
          <t>Cuire le roux blanc — Cuire très doucement à feu réduit sans arrêter de mélanger. Arrêter la cuisson lorsqu'il blanchit et devient mousseux — on dit alors qu'il « fleurit ».</t>
        </is>
      </c>
      <c r="E12" t="s" s="14">
        <v>119</v>
      </c>
      <c r="F12"/>
    </row>
    <row r="13">
      <c r="A13" t="s">
        <v>114</v>
      </c>
      <c r="B13">
        <v>4</v>
      </c>
      <c r="C13" t="s">
        <v>120</v>
      </c>
      <c r="D13" t="s" s="14">
        <v>121</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122</v>
      </c>
      <c r="B1"/>
      <c r="C1"/>
      <c r="D1"/>
    </row>
    <row r="2">
      <c r="A2" t="str" s="15">
        <f>"GRO_CDC_060 · GRO.POISSONS · référence : "&amp;Besoins!B3&amp;" "&amp;Besoins!C3&amp;" · multiplicateur réglable sur la feuille ""Besoins"""</f>
        <v>GRO_CDC_060 · GRO.POISSONS · référence : 100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Désinfecter le matériel et le poste de travail suivant les protocoles.</v>
      </c>
      <c r="C5"/>
      <c r="D5"/>
    </row>
    <row r="6">
      <c r="A6" t="s" s="17">
        <v>125</v>
      </c>
      <c r="B6" t="str" s="14">
        <f>Procedure!D3</f>
        <v>Préparations préliminaires — La veille, décongeler le poisson suivant la procédure. Habiller, portionner et laver les filets de poisson. Réserver au froid en attente d'utilisation dans un bac GN 2/1 H 200 en polycarbonate, muni d'une grille égouttoir. Déconditionner les champignons suivant la procédure. Égoutter les champignons dans un bac GN 1/1 H 100. Récupérer le jus dans une calotte. Réserver au froid. Laver, désinfecter et hacher au cutter le persil. Garder les tiges de persil. Réserver. Dans une russe, faire fondre 250 g de beurre. Au pinceau, beurrer 8 bacs GN 1/1 H 65. Saler et poivrer le fond des bacs.</v>
      </c>
      <c r="C6"/>
      <c r="D6"/>
    </row>
    <row r="7">
      <c r="A7"/>
      <c r="B7" t="str">
        <f>Besoins!B21</f>
        <v>Filets de colin lieu</v>
      </c>
      <c r="C7" s="11">
        <f>Besoins!E21</f>
        <v>14</v>
      </c>
      <c r="D7" t="str">
        <f>Besoins!F21</f>
        <v>kg</v>
      </c>
    </row>
    <row r="8">
      <c r="A8"/>
      <c r="B8" t="s">
        <v>126</v>
      </c>
      <c r="C8" s="11">
        <f>'Besoins'!$B$2*0.5</f>
        <v>0.5</v>
      </c>
      <c r="D8" t="s">
        <v>38</v>
      </c>
    </row>
    <row r="9">
      <c r="A9"/>
      <c r="B9" t="s">
        <v>127</v>
      </c>
      <c r="C9" s="11">
        <f>'Besoins'!$B$2*0.3</f>
        <v>0.3</v>
      </c>
      <c r="D9" t="s">
        <v>38</v>
      </c>
    </row>
    <row r="10">
      <c r="A10"/>
      <c r="B10" t="str">
        <f>Besoins!B8</f>
        <v>Champignons de Paris tranchés boîte</v>
      </c>
      <c r="C10" s="11">
        <f>Besoins!E8</f>
        <v>4.6</v>
      </c>
      <c r="D10" t="str">
        <f>Besoins!F8</f>
        <v>kg</v>
      </c>
    </row>
    <row r="11">
      <c r="A11"/>
      <c r="B11" t="str">
        <f>Besoins!B18</f>
        <v>Baguette précuissonée à terminer</v>
      </c>
      <c r="C11" s="11">
        <f>Besoins!E18</f>
        <v>3</v>
      </c>
      <c r="D11" t="str">
        <f>Besoins!F18</f>
        <v>pc</v>
      </c>
    </row>
    <row r="12">
      <c r="A12" t="s" s="17">
        <v>128</v>
      </c>
      <c r="B12" t="str" s="14">
        <f>Procedure!D4</f>
        <v>Confectionner le roux — Dans un rondeau, faire fondre le beurre. Ajouter la farine tamisée. Mélanger au fouet. Laisser cuire sans coloration. Au terme de la cuisson, le roux blanchit et devient mousseux. Laisser refroidir dans le rondeau qui servira à l'élaboration de la sauce.</v>
      </c>
      <c r="C12"/>
      <c r="D12"/>
    </row>
    <row r="13">
      <c r="A13"/>
      <c r="B13" t="s">
        <v>129</v>
      </c>
      <c r="C13" s="11">
        <f>'Besoins'!$B$2*1.92</f>
        <v>1.92</v>
      </c>
      <c r="D13" t="s">
        <v>38</v>
      </c>
    </row>
    <row r="14">
      <c r="A14" t="s" s="17">
        <v>130</v>
      </c>
      <c r="B14" t="str" s="14">
        <f>Procedure!D5</f>
        <v>Confectionner la sauce meurette — Dans une russe, au beurre, faire compoter les oignons. Dans un rondeau, réaliser 10 litres de fumet à partir de fond déshydraté, en utilisant le jus de champignon pour sa réhydratation. Respecter les recommandations du fabricant. Dans une russe, porter le vin à ébullition. Faire flamber le vin pour lui retirer son acidité. Ajouter les oignons compotés au vin, la branche de thym, la feuille de laurier et les queues de persil au fumet de poisson. Laisser cuire 10 minutes. Passer au chinois le fumet chaud sur le roux froid. Lier le fumet en remuant au fouet. Laisser cuire à feu doux. Ajouter la crème fraîche. Monter et émulsionner la sauce au mixeur pour la rendre onctueuse.</v>
      </c>
      <c r="C14"/>
      <c r="D14"/>
    </row>
    <row r="15">
      <c r="A15"/>
      <c r="B15" t="s">
        <v>131</v>
      </c>
      <c r="C15" s="11">
        <f>'Besoins'!$B$2*10</f>
        <v>10</v>
      </c>
      <c r="D15" t="s">
        <v>34</v>
      </c>
    </row>
    <row r="16">
      <c r="A16"/>
      <c r="B16" t="str">
        <f>Besoins!B7</f>
        <v>Vin blanc sec de cuisson</v>
      </c>
      <c r="C16" s="11">
        <f>Besoins!E7</f>
        <v>4</v>
      </c>
      <c r="D16" t="str">
        <f>Besoins!F7</f>
        <v>lt</v>
      </c>
    </row>
    <row r="17">
      <c r="A17"/>
      <c r="B17" t="str">
        <f>Besoins!B16</f>
        <v>Crème fraîche liquide 15% MG allégée</v>
      </c>
      <c r="C17" s="11">
        <f>Besoins!E16</f>
        <v>2</v>
      </c>
      <c r="D17" t="str">
        <f>Besoins!F16</f>
        <v>lt</v>
      </c>
    </row>
    <row r="18">
      <c r="A18"/>
      <c r="B18" t="str">
        <f>Besoins!B20</f>
        <v>Oignons émincés surgelés</v>
      </c>
      <c r="C18" s="11">
        <f>Besoins!E20</f>
        <v>1.5</v>
      </c>
      <c r="D18" t="str">
        <f>Besoins!F20</f>
        <v>kg</v>
      </c>
    </row>
    <row r="19">
      <c r="A19"/>
      <c r="B19" t="s">
        <v>132</v>
      </c>
      <c r="C19" s="11">
        <f>'Besoins'!$B$2*0.08</f>
        <v>0.08</v>
      </c>
      <c r="D19" t="s">
        <v>38</v>
      </c>
    </row>
    <row r="20">
      <c r="A20"/>
      <c r="B20" t="str">
        <f>Besoins!B12</f>
        <v>Thym séché</v>
      </c>
      <c r="C20" s="11">
        <f>Besoins!E12</f>
        <v>0.001</v>
      </c>
      <c r="D20" t="str">
        <f>Besoins!F12</f>
        <v>kg</v>
      </c>
    </row>
    <row r="21">
      <c r="A21"/>
      <c r="B21" t="str">
        <f>Besoins!B11</f>
        <v>Laurier sauce feuilles</v>
      </c>
      <c r="C21" s="11">
        <f>Besoins!E11</f>
        <v>0.001</v>
      </c>
      <c r="D21" t="str">
        <f>Besoins!F11</f>
        <v>kg</v>
      </c>
    </row>
    <row r="22">
      <c r="A22" t="s" s="17">
        <v>133</v>
      </c>
      <c r="B22" t="str" s="14">
        <f>Procedure!D6</f>
        <v>Marquer la cuisson — Préchauffer le four à chaleur mixte à +170°C. Dans chaque bac GN beurré, disposer 12 portions de poisson. Répartir les champignons sur les portions de poisson. Soucoupez le poisson à raison de 2 litres de sauce par bac. Piquer la sonde de cuisson au cœur d'une portion. Couvrir. Étager les bacs sur l'échelle de cuisson. Enfourner l'échelle de cuisson. Au terme de la cuisson, la température doit atteindre +63°C au cœur du poisson. Respecter la procédure de fin de cuisson. Stocker en armoire chaude et maintenir à +63°C en attente de consommation.</v>
      </c>
      <c r="C22"/>
      <c r="D22"/>
    </row>
    <row r="23">
      <c r="A23"/>
      <c r="B23" t="str">
        <f>Besoins!B8</f>
        <v>Champignons de Paris tranchés boîte</v>
      </c>
      <c r="C23" s="11">
        <f>Besoins!E8</f>
        <v>4.6</v>
      </c>
      <c r="D23" t="str">
        <f>Besoins!F8</f>
        <v>kg</v>
      </c>
    </row>
    <row r="24">
      <c r="A24" t="s" s="17">
        <v>134</v>
      </c>
      <c r="B24" t="str" s="14">
        <f>Procedure!D7</f>
        <v>Préparer les toasts — Dans une calotte, mélanger 250 g de beurre fondu et 70 g d'ail haché. Trancher les baguettes de pain en rondelles. Disposer les rondelles sur des plaques de pâtisserie GN 1/1. Griller les rondelles de pain au four. À la sortie du four, enduire les toasts de beurre aillé au pinceau. Réserver au chaud.</v>
      </c>
      <c r="C24"/>
      <c r="D24"/>
    </row>
    <row r="25">
      <c r="A25"/>
      <c r="B25" t="str">
        <f>Besoins!B18</f>
        <v>Baguette précuissonée à terminer</v>
      </c>
      <c r="C25" s="11">
        <f>Besoins!E18</f>
        <v>3</v>
      </c>
      <c r="D25" t="str">
        <f>Besoins!F18</f>
        <v>pc</v>
      </c>
    </row>
    <row r="26">
      <c r="A26"/>
      <c r="B26" t="s">
        <v>126</v>
      </c>
      <c r="C26" s="11">
        <f>'Besoins'!$B$2*0.25</f>
        <v>0.25</v>
      </c>
      <c r="D26" t="s">
        <v>38</v>
      </c>
    </row>
    <row r="27">
      <c r="A27"/>
      <c r="B27" t="s">
        <v>132</v>
      </c>
      <c r="C27" s="11">
        <f>'Besoins'!$B$2*0.07</f>
        <v>0.07</v>
      </c>
      <c r="D27" t="s">
        <v>38</v>
      </c>
    </row>
    <row r="28">
      <c r="A28" t="s" s="17">
        <v>135</v>
      </c>
      <c r="B28" t="str" s="14">
        <f>Procedure!D8</f>
        <v>Dresser et servir — Servir sur assiette une portion de poisson garnie de champignons et napper de sauce meurette. Décorer d'un toast aillé. Persiller sur le dessus au départ. Accompagner de pommes vapeur.</v>
      </c>
      <c r="C28"/>
      <c r="D28"/>
    </row>
    <row r="29">
      <c r="A29"/>
      <c r="B29"/>
      <c r="C29"/>
      <c r="D29"/>
    </row>
    <row r="30">
      <c r="A30" t="s" s="16">
        <v>136</v>
      </c>
      <c r="B30"/>
      <c r="C30"/>
      <c r="D30"/>
    </row>
    <row r="31">
      <c r="A31" t="s" s="17">
        <v>124</v>
      </c>
      <c r="B31" t="str" s="14">
        <f>"[DISSOUDRE] "&amp;Procedure!D9</f>
        <v>[DISSOUDRE] Délayer la poudre dans l'eau froide en fouettant, puis porter à ébullition en remuant régulièrement.</v>
      </c>
      <c r="C31"/>
      <c r="D31"/>
    </row>
    <row r="32">
      <c r="A32"/>
      <c r="B32" t="str">
        <f>Besoins!B9</f>
        <v>EAU</v>
      </c>
      <c r="C32" s="11">
        <f>Besoins!E9</f>
        <v>9.85</v>
      </c>
      <c r="D32" t="str">
        <f>Besoins!F9</f>
        <v>lt</v>
      </c>
    </row>
    <row r="33">
      <c r="A33"/>
      <c r="B33" t="str">
        <f>Besoins!B13</f>
        <v>Fumet de Poisson déshydraté (Knorr Professional)</v>
      </c>
      <c r="C33" s="11">
        <f>Besoins!E13</f>
        <v>0.15</v>
      </c>
      <c r="D33" t="str">
        <f>Besoins!F13</f>
        <v>kg</v>
      </c>
    </row>
    <row r="34">
      <c r="A34"/>
      <c r="B34"/>
      <c r="C34"/>
      <c r="D34"/>
    </row>
    <row r="35">
      <c r="A35" t="s" s="16">
        <v>137</v>
      </c>
      <c r="B35"/>
      <c r="C35"/>
      <c r="D35"/>
    </row>
    <row r="36">
      <c r="A36" t="s" s="17">
        <v>124</v>
      </c>
      <c r="B36" t="str" s="14">
        <f>"[METTRE EN PLACE] "&amp;Procedure!D10</f>
        <v>[METTRE EN PLACE] Mettre en place — Peser, mesurer et contrôler les denrées. Tamiser la farine. Découper le beurre en parcelles.</v>
      </c>
      <c r="C36"/>
      <c r="D36"/>
    </row>
    <row r="37">
      <c r="A37"/>
      <c r="B37" t="str">
        <f>Besoins!B14</f>
        <v>Beurre de cuisine bloc 10 kg</v>
      </c>
      <c r="C37" s="11">
        <f>Besoins!E14</f>
        <v>0.96</v>
      </c>
      <c r="D37" t="str">
        <f>Besoins!F14</f>
        <v>kg</v>
      </c>
    </row>
    <row r="38">
      <c r="A38"/>
      <c r="B38" t="str">
        <f>Besoins!B10</f>
        <v>farine de blé tamisée type 55</v>
      </c>
      <c r="C38" s="11">
        <f>Besoins!E10</f>
        <v>0.96</v>
      </c>
      <c r="D38" t="str">
        <f>Besoins!F10</f>
        <v>kg</v>
      </c>
    </row>
    <row r="39">
      <c r="A39" t="s" s="17">
        <v>125</v>
      </c>
      <c r="B39"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9"/>
      <c r="D39"/>
    </row>
    <row r="40">
      <c r="A40"/>
      <c r="B40" t="str">
        <f>Besoins!B14</f>
        <v>Beurre de cuisine bloc 10 kg</v>
      </c>
      <c r="C40" s="11">
        <f>Besoins!E14</f>
        <v>0.96</v>
      </c>
      <c r="D40" t="str">
        <f>Besoins!F14</f>
        <v>kg</v>
      </c>
    </row>
    <row r="41">
      <c r="A41"/>
      <c r="B41" t="str">
        <f>Besoins!B10</f>
        <v>farine de blé tamisée type 55</v>
      </c>
      <c r="C41" s="11">
        <f>Besoins!E10</f>
        <v>0.96</v>
      </c>
      <c r="D41" t="str">
        <f>Besoins!F10</f>
        <v>kg</v>
      </c>
    </row>
    <row r="42">
      <c r="A42" t="s" s="17">
        <v>128</v>
      </c>
      <c r="B42" t="str" s="14">
        <f>"[RÉDUIRE] "&amp;Procedure!D12</f>
        <v>[RÉDUIRE] Cuire le roux blanc — Cuire très doucement à feu réduit sans arrêter de mélanger. Arrêter la cuisson lorsqu'il blanchit et devient mousseux — on dit alors qu'il « fleurit ».</v>
      </c>
      <c r="C42"/>
      <c r="D42"/>
    </row>
    <row r="43">
      <c r="A43"/>
      <c r="B43" t="str" s="18">
        <f>"ℹ "&amp;Procedure!E12</f>
        <v>ℹ</v>
      </c>
      <c r="C43"/>
      <c r="D43"/>
    </row>
    <row r="44">
      <c r="A44" t="s" s="17">
        <v>130</v>
      </c>
      <c r="B44" t="str" s="14">
        <f>"[REFROIDIR] "&amp;Procedure!D13</f>
        <v>[REFROIDIR] Refroidir rapidement — Retirer la sauteuse du feu. Si nécessaire, plonger le fond dans une plaque d'eau froide pour stopper la cuisson.</v>
      </c>
      <c r="C44"/>
      <c r="D44"/>
    </row>
    <row r="45">
      <c r="A45"/>
      <c r="B45"/>
      <c r="C45"/>
      <c r="D45"/>
    </row>
    <row r="46">
      <c r="A46" t="s" s="19">
        <v>21</v>
      </c>
      <c r="B46"/>
      <c r="C46"/>
      <c r="D46"/>
    </row>
  </sheetData>
  <sheetProtection sheet="1" formatRows="0" formatColumns="0"/>
  <mergeCells count="19">
    <mergeCell ref="A1:D1"/>
    <mergeCell ref="A2:D2"/>
    <mergeCell ref="A4:D4"/>
    <mergeCell ref="B5:D5"/>
    <mergeCell ref="B6:D6"/>
    <mergeCell ref="B12:D12"/>
    <mergeCell ref="B14:D14"/>
    <mergeCell ref="B22:D22"/>
    <mergeCell ref="B24:D24"/>
    <mergeCell ref="B28:D28"/>
    <mergeCell ref="A30:D30"/>
    <mergeCell ref="B31:D31"/>
    <mergeCell ref="A35:D35"/>
    <mergeCell ref="B36:D36"/>
    <mergeCell ref="B39:D39"/>
    <mergeCell ref="B42:D42"/>
    <mergeCell ref="B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2026-09-24T00:12:01Z</dcterms:created>
  <dc:title>FILETS D'AIGLEFIN EN MEURETTE</dc:title>
  <dc:subject/>
  <dc:creator>CUIS.web</dc:creator>
  <cp:lastModifiedBy/>
  <cp:keywords/>
  <dc:description>Export automatique — moteur récursif d'origine : Bernard Vandendaele</dc:description>
  <cp:category/>
  <dc:language>en-US</dc:language>
  <dcterms:modified xsi:type="dcterms:W3CDTF">2026-09-24T00:12:01Z</dcterms:modified>
  <cp:revision>1</cp:revision>
</cp:coreProperties>
</file>