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<sst xmlns="http://schemas.openxmlformats.org/spreadsheetml/2006/main" count="151" uniqueCount="151">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</sst>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1.682</v>
      </c>
      <c r="E7" s="11">
        <f>D7*$B$2</f>
        <v>1.682</v>
      </c>
      <c r="F7" t="s">
        <v>35</v>
      </c>
      <c r="G7" s="4">
        <f>E7*0.27</f>
        <v>0.45414</v>
      </c>
    </row>
    <row r="8">
      <c r="A8" t="s">
        <v>36</v>
      </c>
      <c r="B8" t="s">
        <v>37</v>
      </c>
      <c r="C8" t="s">
        <v>38</v>
      </c>
      <c r="D8" s="9">
        <v>0.16</v>
      </c>
      <c r="E8" s="11">
        <f>D8*$B$2</f>
        <v>0.16</v>
      </c>
      <c r="F8" t="s">
        <v>25</v>
      </c>
      <c r="G8" s="4">
        <f>E8*14.8</f>
        <v>2.368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E10*1.6</f>
        <v>0.016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25</v>
      </c>
      <c r="G11" s="4">
        <f>E11*140</f>
        <v>3.5</v>
      </c>
    </row>
    <row r="12">
      <c r="A12" t="s">
        <v>48</v>
      </c>
      <c r="B12" t="s">
        <v>49</v>
      </c>
      <c r="C12" t="s">
        <v>50</v>
      </c>
      <c r="D12" s="9">
        <v>0.185</v>
      </c>
      <c r="E12" s="11">
        <f>D12*$B$2</f>
        <v>0.185</v>
      </c>
      <c r="F12" t="s">
        <v>25</v>
      </c>
      <c r="G12" s="4">
        <f>E12*5.2</f>
        <v>0.962</v>
      </c>
    </row>
    <row r="13">
      <c r="A13" t="s">
        <v>51</v>
      </c>
      <c r="B13" t="s">
        <v>52</v>
      </c>
      <c r="C13" t="s">
        <v>53</v>
      </c>
      <c r="D13" s="9">
        <v>0.235</v>
      </c>
      <c r="E13" s="11">
        <f>D13*$B$2</f>
        <v>0.235</v>
      </c>
      <c r="F13" t="s">
        <v>54</v>
      </c>
      <c r="G13" s="4">
        <f>E13*1.05</f>
        <v>0.24675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E14*2.2</f>
        <v>0.022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54</v>
      </c>
      <c r="F4" t="s">
        <v>53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57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50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50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54</v>
      </c>
      <c r="F12" t="s">
        <v>53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47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35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54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35</v>
      </c>
      <c r="F16" t="s">
        <v>34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44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50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38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35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54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35</v>
      </c>
      <c r="F24" t="s">
        <v>34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35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54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35</v>
      </c>
      <c r="F27" t="s">
        <v>34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54</v>
      </c>
      <c r="F28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54</v>
      </c>
    </row>
    <row r="7">
      <c r="A7"/>
      <c r="B7" t="str">
        <f>Besoins!B11</f>
        <v>Pâte de pistache pure 100%</v>
      </c>
      <c r="C7" s="11">
        <f>Besoins!E11</f>
        <v>0.025</v>
      </c>
      <c r="D7" t="str">
        <f>Besoins!F11</f>
        <v>kg</v>
      </c>
    </row>
    <row r="8">
      <c r="A8"/>
      <c r="B8" t="s">
        <v>138</v>
      </c>
      <c r="C8" s="11">
        <f>'Besoins'!$B$2*0.182</f>
        <v>0.182</v>
      </c>
      <c r="D8" t="s">
        <v>35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Besoins!B10</f>
        <v>Amidon de maïs (Maïzena)</v>
      </c>
      <c r="C10" s="11">
        <f>Besoins!E10</f>
        <v>0.01</v>
      </c>
      <c r="D10" t="str">
        <f>Besoins!F10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Besoins!B9</f>
        <v>Farine de blé T45</v>
      </c>
      <c r="C13" s="11">
        <f>Besoins!E9</f>
        <v>0.25</v>
      </c>
      <c r="D13" t="str">
        <f>Besoins!F9</f>
        <v>kg</v>
      </c>
    </row>
    <row r="14">
      <c r="A14"/>
      <c r="B14" t="str">
        <f>Besoins!B14</f>
        <v>Levure fraîche de boulanger</v>
      </c>
      <c r="C14" s="11">
        <f>Besoins!E14</f>
        <v>0.01</v>
      </c>
      <c r="D14" t="str">
        <f>Besoins!F14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Besoins!B11</f>
        <v>Pâte de pistache pure 100%</v>
      </c>
      <c r="C21" s="11">
        <f>Besoins!E11</f>
        <v>0.025</v>
      </c>
      <c r="D21" t="str">
        <f>Besoins!F11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35</v>
      </c>
    </row>
    <row r="38">
      <c r="A38"/>
      <c r="B38" t="s">
        <v>150</v>
      </c>
      <c r="C38" s="11">
        <f>'Besoins'!$B$2*1</f>
        <v>1</v>
      </c>
      <c r="D38" t="s">
        <v>35</v>
      </c>
    </row>
    <row r="39">
      <c r="A39"/>
      <c r="B39" t="s">
        <v>137</v>
      </c>
      <c r="C39" s="11">
        <f>'Besoins'!$B$2*0.01</f>
        <v>0.01</v>
      </c>
      <c r="D39" t="s">
        <v>54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