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<sst xmlns="http://schemas.openxmlformats.org/spreadsheetml/2006/main" count="139" uniqueCount="139">
  <si>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</si>
  <si>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</si>
  <si>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Pain au grand épeautre (Ferrandi)</t>
  </si>
  <si>
    <t>Code</t>
  </si>
  <si>
    <t>FER-PAINGDEPEAU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</si>
  <si>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</si>
  <si>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</si>
  <si>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</si>
  <si>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</si>
  <si>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</si>
  <si>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</si>
  <si>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</si>
  <si>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</si>
  <si>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</si>
  <si>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</si>
  <si>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</si>
  <si>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</si>
  <si>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</si>
  <si>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</si>
  <si>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</si>
  <si>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</si>
  <si>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</si>
  <si>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</si>
  <si>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</si>
  <si>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</si>
  <si>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</si>
  <si>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</si>
  <si>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</si>
  <si>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</si>
  <si>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</si>
  <si>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</si>
  <si>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</si>
  <si>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</si>
  <si>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</si>
  <si>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</si>
  <si>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</si>
  <si>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</si>
  <si>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</si>
  <si>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</si>
  <si>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FAR-T110</t>
  </si>
  <si>
    <t>Farine de blé T110 complète</t>
  </si>
  <si>
    <t>Farines de blé</t>
  </si>
  <si>
    <t>FAR-T80</t>
  </si>
  <si>
    <t>Farine de blé T80 semi-complète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</si>
  <si>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</si>
  <si>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</si>
  <si>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</si>
  <si>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</si>
  <si>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</si>
  <si>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</si>
  <si>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</si>
  <si>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</si>
  <si>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</si>
  <si>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</si>
  <si>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</si>
  <si>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</si>
  <si>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</si>
  <si>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</si>
  <si>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</si>
  <si>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1,297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</si>
  <si>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</si>
  <si>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</si>
  <si>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</si>
  <si>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</si>
  <si>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</si>
  <si>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</si>
  <si>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</si>
  <si>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blé T110 complète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</si>
  <si>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</si>
  <si>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</si>
  <si>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</si>
  <si>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</si>
  <si>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</si>
  <si>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</si>
  <si>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</si>
  <si>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</si>
  <si>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</si>
  <si>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</si>
  <si>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</si>
  <si>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</si>
  <si>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</si>
  <si>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</si>
  <si>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</si>
  <si>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4,5g), mélangez 10 min lent.</t>
  </si>
  <si>
    <t>10 min (prepa)</t>
  </si>
  <si>
    <t>FRASER</t>
  </si>
  <si>
    <t>Frasez la farine T110 (500g) et l'eau (400g) sauf le bassinage, 6 min lent puis 3 min moyen.</t>
  </si>
  <si>
    <t>9 min (prepa)</t>
  </si>
  <si>
    <t>INCORPORER</t>
  </si>
  <si>
    <t>Ajoutez sel (11g), levure (1g), levain dur (150g).</t>
  </si>
  <si>
    <t>≤25°C</t>
  </si>
  <si>
    <t>POINTER</t>
  </si>
  <si>
    <t>Pointez avec 2 rabats espacés de 45 min.</t>
  </si>
  <si>
    <t>90 min (repos)</t>
  </si>
  <si>
    <t>DIVISER</t>
  </si>
  <si>
    <t>Divisez en 2, boulez avec farine de seigle, dans les bannetons soudure vers le bas.</t>
  </si>
  <si>
    <t>30 min (repos)</t>
  </si>
  <si>
    <t>APPRÊTER</t>
  </si>
  <si>
    <t>Apprêt au réfrigérateur.</t>
  </si>
  <si>
    <t>840 min (repos)</t>
  </si>
  <si>
    <t>ENFOURNER</t>
  </si>
  <si>
    <t>Préchauffez à 250°C, buée, enfournez.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</si>
  <si>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</si>
  <si>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</si>
  <si>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</si>
  <si>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</si>
  <si>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</si>
  <si>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</si>
  <si>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</si>
  <si>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</si>
  <si>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</si>
  <si>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</si>
  <si>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</si>
  <si>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</si>
  <si>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</si>
  <si>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</si>
  <si>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</si>
  <si>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</si>
  <si>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</si>
  <si>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</si>
  <si>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</si>
  <si>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</si>
  <si>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</si>
  <si>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grand épeautre (Ferrandi)</t>
  </si>
  <si>
    <t>Pain au grand épeautre (Ferrandi)  FER-PAINGDEPEAU</t>
  </si>
  <si>
    <t>1.</t>
  </si>
  <si>
    <t>2.</t>
  </si>
  <si>
    <t xml:space="preserve">    Eau (robinet - moy. France 2026)</t>
  </si>
  <si>
    <t>3.</t>
  </si>
  <si>
    <t xml:space="preserve">    Sel fin de cuisine</t>
  </si>
  <si>
    <t xml:space="preserve">    Levure fraîche de boulanger</t>
  </si>
  <si>
    <t xml:space="preserve">    Levain dur / levain ferme (rafraîchi, Ferrandi)</t>
  </si>
  <si>
    <t>4.</t>
  </si>
  <si>
    <t>5.</t>
  </si>
  <si>
    <t>6.</t>
  </si>
  <si>
    <t>7.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</si>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</sst>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0.58443490526316</v>
      </c>
    </row>
    <row r="12">
      <c r="A12" t="s" s="3">
        <v>17</v>
      </c>
      <c r="B12" s="4">
        <v>0.4506051698251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0.58443490526316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1.297</v>
      </c>
      <c r="C3" t="s" s="10">
        <v>25</v>
      </c>
      <c r="D3"/>
      <c r="E3"/>
      <c r="F3"/>
    </row>
    <row r="4">
      <c r="A4" t="s">
        <v>26</v>
      </c>
      <c r="B4" s="11">
        <f>$B$2*B3</f>
        <v>1.297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0.511789</v>
      </c>
      <c r="E7" s="11">
        <f>D7*$B$2</f>
        <v>0.511789</v>
      </c>
      <c r="F7" t="s">
        <v>35</v>
      </c>
      <c r="G7" s="4">
        <f>E7*0.004300004</f>
        <v>0.002201</v>
      </c>
    </row>
    <row r="8">
      <c r="A8" t="s">
        <v>36</v>
      </c>
      <c r="B8" t="s">
        <v>37</v>
      </c>
      <c r="C8" t="s">
        <v>38</v>
      </c>
      <c r="D8" s="9">
        <v>0.013421</v>
      </c>
      <c r="E8" s="11">
        <f>D8*$B$2</f>
        <v>0.013421</v>
      </c>
      <c r="F8" t="s">
        <v>25</v>
      </c>
      <c r="G8" s="4">
        <f>E8*1.2000047059</f>
        <v>0.016105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44</v>
      </c>
      <c r="B11" t="s">
        <v>45</v>
      </c>
      <c r="C11" t="s">
        <v>41</v>
      </c>
      <c r="D11" s="9">
        <v>0.09</v>
      </c>
      <c r="E11" s="11">
        <f>D11*$B$2</f>
        <v>0.09</v>
      </c>
      <c r="F11" t="s">
        <v>25</v>
      </c>
      <c r="G11" s="4">
        <f>E11*0.82</f>
        <v>0.0738</v>
      </c>
    </row>
    <row r="12">
      <c r="A12" t="s">
        <v>46</v>
      </c>
      <c r="B12" t="s">
        <v>47</v>
      </c>
      <c r="C12" t="s">
        <v>48</v>
      </c>
      <c r="D12" s="9">
        <v>0.006</v>
      </c>
      <c r="E12" s="11">
        <f>D12*$B$2</f>
        <v>0.006</v>
      </c>
      <c r="F12" t="s">
        <v>25</v>
      </c>
      <c r="G12" s="4">
        <f>E12*2.2</f>
        <v>0.0132</v>
      </c>
    </row>
    <row r="13">
      <c r="A13" t="s">
        <v>49</v>
      </c>
      <c r="B13" t="s">
        <v>50</v>
      </c>
      <c r="C13" t="s">
        <v>51</v>
      </c>
      <c r="D13" s="9">
        <v>0.013</v>
      </c>
      <c r="E13" s="11">
        <f>D13*$B$2</f>
        <v>0.013</v>
      </c>
      <c r="F13" t="s">
        <v>25</v>
      </c>
      <c r="G13" s="4">
        <f>E13*0.35</f>
        <v>0.00455</v>
      </c>
    </row>
    <row r="14">
      <c r="A14" t="s">
        <v>52</v>
      </c>
      <c r="B14" t="s">
        <v>53</v>
      </c>
      <c r="C14" t="s">
        <v>54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1.297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0.09</v>
      </c>
      <c r="E3" t="s">
        <v>25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0.002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0.005</v>
      </c>
      <c r="E6" t="s">
        <v>25</v>
      </c>
      <c r="F6" t="s">
        <v>48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25</v>
      </c>
      <c r="F7" t="s">
        <v>41</v>
      </c>
    </row>
    <row r="8">
      <c r="A8">
        <v>1</v>
      </c>
      <c r="B8" t="s">
        <v>64</v>
      </c>
      <c r="C8" t="s">
        <v>63</v>
      </c>
      <c r="D8" s="11">
        <v>0.4</v>
      </c>
      <c r="E8" t="s">
        <v>35</v>
      </c>
      <c r="F8" t="s">
        <v>34</v>
      </c>
    </row>
    <row r="9">
      <c r="A9">
        <v>1</v>
      </c>
      <c r="B9" t="s">
        <v>65</v>
      </c>
      <c r="C9" t="s">
        <v>63</v>
      </c>
      <c r="D9" s="11">
        <v>0.011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63</v>
      </c>
      <c r="D10" s="11">
        <v>0.001</v>
      </c>
      <c r="E10" t="s">
        <v>25</v>
      </c>
      <c r="F10" t="s">
        <v>48</v>
      </c>
    </row>
    <row r="11">
      <c r="A11">
        <v>1</v>
      </c>
      <c r="B11" t="s">
        <v>68</v>
      </c>
      <c r="C11" t="s">
        <v>60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70</v>
      </c>
      <c r="C12" t="s">
        <v>60</v>
      </c>
      <c r="D12" s="11">
        <v>0.03</v>
      </c>
      <c r="E12" t="s">
        <v>25</v>
      </c>
      <c r="F12" t="s">
        <v>69</v>
      </c>
    </row>
    <row r="13">
      <c r="A13">
        <v>3</v>
      </c>
      <c r="B13" t="s">
        <v>71</v>
      </c>
      <c r="C13" t="s">
        <v>63</v>
      </c>
      <c r="D13" s="11">
        <v>0.001</v>
      </c>
      <c r="E13" t="s">
        <v>25</v>
      </c>
      <c r="F13" t="s">
        <v>54</v>
      </c>
    </row>
    <row r="14">
      <c r="A14">
        <v>3</v>
      </c>
      <c r="B14" t="s">
        <v>72</v>
      </c>
      <c r="C14" t="s">
        <v>63</v>
      </c>
      <c r="D14" s="11">
        <v>0.016</v>
      </c>
      <c r="E14" t="s">
        <v>35</v>
      </c>
      <c r="F14" t="s">
        <v>34</v>
      </c>
    </row>
    <row r="15">
      <c r="A15">
        <v>3</v>
      </c>
      <c r="B15" t="s">
        <v>73</v>
      </c>
      <c r="C15" t="s">
        <v>63</v>
      </c>
      <c r="D15" s="11">
        <v>0.013</v>
      </c>
      <c r="E15" t="s">
        <v>25</v>
      </c>
      <c r="F15" t="s">
        <v>38</v>
      </c>
    </row>
    <row r="16">
      <c r="A16">
        <v>2</v>
      </c>
      <c r="B16" t="s">
        <v>74</v>
      </c>
      <c r="C16" t="s">
        <v>63</v>
      </c>
      <c r="D16" s="11">
        <v>0.04</v>
      </c>
      <c r="E16" t="s">
        <v>35</v>
      </c>
      <c r="F16" t="s">
        <v>34</v>
      </c>
    </row>
    <row r="17">
      <c r="A17">
        <v>2</v>
      </c>
      <c r="B17" t="s">
        <v>75</v>
      </c>
      <c r="C17" t="s">
        <v>63</v>
      </c>
      <c r="D17" s="11">
        <v>0.08</v>
      </c>
      <c r="E17" t="s">
        <v>25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>
        <v>90</v>
      </c>
      <c r="F4"/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/>
      <c r="F6" t="s">
        <v>96</v>
      </c>
    </row>
    <row r="7">
      <c r="A7" t="s">
        <v>2</v>
      </c>
      <c r="B7">
        <v>6</v>
      </c>
      <c r="C7" t="s">
        <v>97</v>
      </c>
      <c r="D7" t="s" s="13">
        <v>98</v>
      </c>
      <c r="E7" t="s" s="13"/>
      <c r="F7" t="s">
        <v>99</v>
      </c>
    </row>
    <row r="8">
      <c r="A8" t="s">
        <v>2</v>
      </c>
      <c r="B8">
        <v>7</v>
      </c>
      <c r="C8" t="s">
        <v>100</v>
      </c>
      <c r="D8" t="s" s="13">
        <v>101</v>
      </c>
      <c r="E8" t="s" s="13">
        <v>102</v>
      </c>
      <c r="F8" t="s">
        <v>103</v>
      </c>
    </row>
    <row r="9">
      <c r="A9" t="s">
        <v>104</v>
      </c>
      <c r="B9">
        <v>1</v>
      </c>
      <c r="C9"/>
      <c r="D9" t="s" s="13">
        <v>105</v>
      </c>
      <c r="E9" t="s" s="13">
        <v>106</v>
      </c>
      <c r="F9" t="s">
        <v>107</v>
      </c>
    </row>
    <row r="10">
      <c r="A10" t="s">
        <v>104</v>
      </c>
      <c r="B10">
        <v>2</v>
      </c>
      <c r="C10" t="s">
        <v>88</v>
      </c>
      <c r="D10" t="s" s="13">
        <v>108</v>
      </c>
      <c r="E10" t="s" s="13"/>
      <c r="F10" t="s">
        <v>107</v>
      </c>
    </row>
    <row r="11">
      <c r="A11" t="s">
        <v>104</v>
      </c>
      <c r="B11">
        <v>3</v>
      </c>
      <c r="C11" t="s">
        <v>109</v>
      </c>
      <c r="D11" t="s" s="13">
        <v>110</v>
      </c>
      <c r="E11" t="s" s="13"/>
      <c r="F11"/>
    </row>
    <row r="12">
      <c r="A12" t="s">
        <v>104</v>
      </c>
      <c r="B12">
        <v>4</v>
      </c>
      <c r="C12"/>
      <c r="D12" t="s" s="13">
        <v>111</v>
      </c>
      <c r="E12" t="s" s="13">
        <v>112</v>
      </c>
      <c r="F12" t="s">
        <v>113</v>
      </c>
    </row>
    <row r="13">
      <c r="A13" t="s">
        <v>114</v>
      </c>
      <c r="B13">
        <v>1</v>
      </c>
      <c r="C13" t="s">
        <v>115</v>
      </c>
      <c r="D13" t="s" s="13">
        <v>116</v>
      </c>
      <c r="E13" t="s" s="13">
        <v>117</v>
      </c>
      <c r="F13" t="s">
        <v>107</v>
      </c>
    </row>
    <row r="14">
      <c r="A14" t="s">
        <v>114</v>
      </c>
      <c r="B14">
        <v>2</v>
      </c>
      <c r="C14" t="s">
        <v>88</v>
      </c>
      <c r="D14" t="s" s="13">
        <v>118</v>
      </c>
      <c r="E14" t="s" s="13"/>
      <c r="F14"/>
    </row>
    <row r="15">
      <c r="A15" t="s">
        <v>114</v>
      </c>
      <c r="B15">
        <v>3</v>
      </c>
      <c r="C15" t="s">
        <v>119</v>
      </c>
      <c r="D15" t="s" s="13">
        <v>120</v>
      </c>
      <c r="E15" t="s" s="13">
        <v>121</v>
      </c>
      <c r="F15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4">
        <f>"FER-PAINGDEPEAU · BOU.PAINS_SPECIAUX · référence : "&amp;Besoins!B3&amp;" "&amp;Besoins!C3&amp;" · multiplicateur réglable sur la feuille ""Besoins"""</f>
        <v>FER-PAINGDEPEAU · BOU.PAINS_SPECIAUX · référence : 1,297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124</v>
      </c>
      <c r="B4"/>
      <c r="C4"/>
      <c r="D4"/>
    </row>
    <row r="5">
      <c r="A5" t="s" s="16">
        <v>125</v>
      </c>
      <c r="B5" t="str" s="13">
        <f>"[PRÉPARER] "&amp;Procedure!D2</f>
        <v>[PRÉPARER] Préparez la pâte fermentée (farine 90g, eau 56g, sel 1,5g, levure 4,5g), mélangez 10 min lent.</v>
      </c>
      <c r="C5"/>
      <c r="D5"/>
    </row>
    <row r="6">
      <c r="A6" t="s" s="16">
        <v>126</v>
      </c>
      <c r="B6" t="str" s="13">
        <f>"[FRASER] "&amp;Procedure!D3</f>
        <v>[FRASER] Frasez la farine T110 (500g) et l'eau (400g) sauf le bassinage, 6 min lent puis 3 min moyen.</v>
      </c>
      <c r="C6"/>
      <c r="D6"/>
    </row>
    <row r="7">
      <c r="A7"/>
      <c r="B7" t="str">
        <f>Besoins!B9</f>
        <v>Farine de blé T110 complète</v>
      </c>
      <c r="C7" s="11">
        <f>Besoins!E9</f>
        <v>0.5</v>
      </c>
      <c r="D7" t="str">
        <f>Besoins!F9</f>
        <v>kg</v>
      </c>
    </row>
    <row r="8">
      <c r="A8"/>
      <c r="B8" t="s">
        <v>127</v>
      </c>
      <c r="C8" s="11">
        <f>'Besoins'!$B$2*0.056</f>
        <v>0.056</v>
      </c>
      <c r="D8" t="s">
        <v>35</v>
      </c>
    </row>
    <row r="9">
      <c r="A9" t="s" s="16">
        <v>128</v>
      </c>
      <c r="B9" t="str" s="13">
        <f>"[INCORPORER] "&amp;Procedure!D4</f>
        <v>[INCORPORER] Ajoutez sel (11g), levure (1g), levain dur (150g).</v>
      </c>
      <c r="C9"/>
      <c r="D9"/>
    </row>
    <row r="10">
      <c r="A10"/>
      <c r="B10" t="s">
        <v>129</v>
      </c>
      <c r="C10" s="11">
        <f>'Besoins'!$B$2*0.002</f>
        <v>0.002</v>
      </c>
      <c r="D10" t="s">
        <v>25</v>
      </c>
    </row>
    <row r="11">
      <c r="A11"/>
      <c r="B11" t="s">
        <v>130</v>
      </c>
      <c r="C11" s="11">
        <f>'Besoins'!$B$2*0.005</f>
        <v>0.005</v>
      </c>
      <c r="D11" t="s">
        <v>25</v>
      </c>
    </row>
    <row r="12">
      <c r="A12"/>
      <c r="B12" t="s">
        <v>131</v>
      </c>
      <c r="C12" s="11">
        <f>'Besoins'!$B$2*0.15</f>
        <v>0.15</v>
      </c>
      <c r="D12" t="s">
        <v>25</v>
      </c>
    </row>
    <row r="13">
      <c r="A13"/>
      <c r="B13" t="str" s="17">
        <f>"ℹ "&amp;Procedure!E4</f>
        <v>ℹ</v>
      </c>
      <c r="C13"/>
      <c r="D13"/>
    </row>
    <row r="14">
      <c r="A14" t="s" s="16">
        <v>132</v>
      </c>
      <c r="B14" t="str" s="13">
        <f>"[POINTER] "&amp;Procedure!D5</f>
        <v>[POINTER] Pointez avec 2 rabats espacés de 45 min.</v>
      </c>
      <c r="C14"/>
      <c r="D14"/>
    </row>
    <row r="15">
      <c r="A15" t="s" s="16">
        <v>133</v>
      </c>
      <c r="B15" t="str" s="13">
        <f>"[DIVISER] "&amp;Procedure!D6</f>
        <v>[DIVISER] Divisez en 2, boulez avec farine de seigle, dans les bannetons soudure vers le bas.</v>
      </c>
      <c r="C15"/>
      <c r="D15"/>
    </row>
    <row r="16">
      <c r="A16" t="s" s="16">
        <v>134</v>
      </c>
      <c r="B16" t="str" s="13">
        <f>"[APPRÊTER] "&amp;Procedure!D7</f>
        <v>[APPRÊTER] Apprêt au réfrigérateur.</v>
      </c>
      <c r="C16"/>
      <c r="D16"/>
    </row>
    <row r="17">
      <c r="A17" t="s" s="16">
        <v>135</v>
      </c>
      <c r="B17" t="str" s="13">
        <f>"[ENFOURNER] "&amp;Procedure!D8</f>
        <v>[ENFOURNER] Préchauffez à 250°C, buée, enfournez.</v>
      </c>
      <c r="C17"/>
      <c r="D17"/>
    </row>
    <row r="18">
      <c r="A18"/>
      <c r="B18" t="str" s="17">
        <f>"ℹ "&amp;Procedure!E8</f>
        <v>ℹ</v>
      </c>
      <c r="C18"/>
      <c r="D18"/>
    </row>
    <row r="19">
      <c r="A19"/>
      <c r="B19"/>
      <c r="C19"/>
      <c r="D19"/>
    </row>
    <row r="20">
      <c r="A20" t="s" s="15">
        <v>136</v>
      </c>
      <c r="B20"/>
      <c r="C20"/>
      <c r="D20"/>
    </row>
    <row r="21">
      <c r="A21" t="s" s="16">
        <v>125</v>
      </c>
      <c r="B21" t="str" s="13">
        <f>Procedure!D9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137</v>
      </c>
      <c r="C22" s="11">
        <f>'Besoins'!$B$2*0.03</f>
        <v>0.03</v>
      </c>
      <c r="D22" t="s">
        <v>25</v>
      </c>
    </row>
    <row r="23">
      <c r="A23"/>
      <c r="B23" t="s">
        <v>127</v>
      </c>
      <c r="C23" s="11">
        <f>'Besoins'!$B$2*0.04</f>
        <v>0.04</v>
      </c>
      <c r="D23" t="s">
        <v>35</v>
      </c>
    </row>
    <row r="24">
      <c r="A24"/>
      <c r="B24" t="str" s="17">
        <f>"ℹ "&amp;Procedure!E9</f>
        <v>ℹ</v>
      </c>
      <c r="C24"/>
      <c r="D24"/>
    </row>
    <row r="25">
      <c r="A25" t="s" s="16">
        <v>126</v>
      </c>
      <c r="B25" t="str" s="13">
        <f>"[INCORPORER] "&amp;Procedure!D10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6">
        <v>128</v>
      </c>
      <c r="B27" t="str" s="13">
        <f>"[DÉBARRASSER] "&amp;Procedure!D11</f>
        <v>[DÉBARRASSER] Débarrasser sur le plan de travail, pétrir en rabattant, façonner une boule lisse.</v>
      </c>
      <c r="C27"/>
      <c r="D27"/>
    </row>
    <row r="28">
      <c r="A28" t="s" s="16">
        <v>132</v>
      </c>
      <c r="B28" t="str" s="13">
        <f>Procedure!D12</f>
        <v>Conserver en bocal hermétique jusqu'à ce qu'il ait doublé de volume, commence à s'affaisser, crevasses et déchirures en surface.</v>
      </c>
      <c r="C28"/>
      <c r="D28"/>
    </row>
    <row r="29">
      <c r="A29"/>
      <c r="B29" t="str" s="17">
        <f>"ℹ "&amp;Procedure!E12</f>
        <v>ℹ</v>
      </c>
      <c r="C29"/>
      <c r="D29"/>
    </row>
    <row r="30">
      <c r="A30"/>
      <c r="B30"/>
      <c r="C30"/>
      <c r="D30"/>
    </row>
    <row r="31">
      <c r="A31" t="s" s="15">
        <v>138</v>
      </c>
      <c r="B31"/>
      <c r="C31"/>
      <c r="D31"/>
    </row>
    <row r="32">
      <c r="A32" t="s" s="16">
        <v>125</v>
      </c>
      <c r="B32" t="str" s="13">
        <f>"[VERSER] "&amp;Procedure!D13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127</v>
      </c>
      <c r="C34" s="11">
        <f>'Besoins'!$B$2*0.0157894737</f>
        <v>0.015789</v>
      </c>
      <c r="D34" t="s">
        <v>35</v>
      </c>
    </row>
    <row r="35">
      <c r="A35"/>
      <c r="B35" t="str" s="17">
        <f>"ℹ "&amp;Procedure!E13</f>
        <v>ℹ</v>
      </c>
      <c r="C35"/>
      <c r="D35"/>
    </row>
    <row r="36">
      <c r="A36" t="s" s="16">
        <v>126</v>
      </c>
      <c r="B36" t="str" s="13">
        <f>"[INCORPORER] "&amp;Procedure!D14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0.013421</v>
      </c>
      <c r="D37" t="str">
        <f>Besoins!F8</f>
        <v>kg</v>
      </c>
    </row>
    <row r="38">
      <c r="A38" t="s" s="16">
        <v>128</v>
      </c>
      <c r="B38" t="str" s="13">
        <f>"[METTRE] "&amp;Procedure!D15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"&amp;Procedure!E15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2026-09-23T19:49:46Z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2026-09-23T19:49:46Z</dcterms:modified>
  <cp:revision>1</cp:revision>
</cp:coreProperties>
</file>