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<sst xmlns="http://schemas.openxmlformats.org/spreadsheetml/2006/main" count="179" uniqueCount="179">
  <si>
    <t>Fiche technique</t>
  </si>
  <si>
    <t>Nom</t>
  </si>
  <si>
    <t>MATADI SUR ASSIETE</t>
  </si>
  <si>
    <t>Code</t>
  </si>
  <si>
    <t>00000650</t>
  </si>
  <si>
    <t>Classe</t>
  </si>
  <si>
    <t>Projets de carte restaurant (CARTE)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</si>
  <si>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</si>
  <si>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</si>
  <si>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</si>
  <si>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</si>
  <si>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</si>
  <si>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</si>
  <si>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</si>
  <si>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</si>
  <si>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</si>
  <si>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</si>
  <si>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</si>
  <si>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</si>
  <si>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</si>
  <si>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</si>
  <si>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</si>
  <si>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</si>
  <si>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</si>
  <si>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</si>
  <si>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</si>
  <si>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</si>
  <si>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</si>
  <si>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</si>
  <si>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</si>
  <si>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</si>
  <si>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</si>
  <si>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</si>
  <si>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00000011</t>
  </si>
  <si>
    <t>CHOCOLAT 835</t>
  </si>
  <si>
    <t>Chocolat Mat. prem.</t>
  </si>
  <si>
    <t>kg</t>
  </si>
  <si>
    <t>00000002</t>
  </si>
  <si>
    <t>FARINE (FLEUR DE FROMENT)</t>
  </si>
  <si>
    <t>Eléments divers</t>
  </si>
  <si>
    <t>00000006</t>
  </si>
  <si>
    <t>FECULE</t>
  </si>
  <si>
    <t>00000014</t>
  </si>
  <si>
    <t>VANILLE (baton)</t>
  </si>
  <si>
    <t>00000007</t>
  </si>
  <si>
    <t>mazena</t>
  </si>
  <si>
    <t>Farine et féculent</t>
  </si>
  <si>
    <t>00000049</t>
  </si>
  <si>
    <t>CREME FRAOECHE</t>
  </si>
  <si>
    <t>Produits frais</t>
  </si>
  <si>
    <t>lt</t>
  </si>
  <si>
    <t>00000505</t>
  </si>
  <si>
    <t>GROSEILLES (RAVIER)</t>
  </si>
  <si>
    <t>00000241</t>
  </si>
  <si>
    <t>PHYSALIS (RAVIER)</t>
  </si>
  <si>
    <t>00000240</t>
  </si>
  <si>
    <t>CARAMBOLES</t>
  </si>
  <si>
    <t>FRUIT FRAIS</t>
  </si>
  <si>
    <t>00000223</t>
  </si>
  <si>
    <t>FRAISE (RAVIER)</t>
  </si>
  <si>
    <t>00000047</t>
  </si>
  <si>
    <t>OEUF A3 (PRIX)</t>
  </si>
  <si>
    <t>Produits laitiers</t>
  </si>
  <si>
    <t>00000239</t>
  </si>
  <si>
    <t>KIWI</t>
  </si>
  <si>
    <t>Matières premières</t>
  </si>
  <si>
    <t>00000037</t>
  </si>
  <si>
    <t>KIRCH</t>
  </si>
  <si>
    <t>Alcools (vins, spiritueux, liqueurs)</t>
  </si>
  <si>
    <t>00000061</t>
  </si>
  <si>
    <t>EAU</t>
  </si>
  <si>
    <t>Matières diverses (à trier)</t>
  </si>
  <si>
    <t>00000012</t>
  </si>
  <si>
    <t>CACAO</t>
  </si>
  <si>
    <t>Chocolats et cacao</t>
  </si>
  <si>
    <t>00000051</t>
  </si>
  <si>
    <t>LAIT</t>
  </si>
  <si>
    <t>00000092</t>
  </si>
  <si>
    <t>papier silicone</t>
  </si>
  <si>
    <t>Petit matériel hôtellier</t>
  </si>
  <si>
    <t>00000015</t>
  </si>
  <si>
    <t>RAFTISUC</t>
  </si>
  <si>
    <t>Sucres Mat. prem.</t>
  </si>
  <si>
    <t>00000003</t>
  </si>
  <si>
    <t>SUCRE (S2)</t>
  </si>
  <si>
    <t>Total</t>
  </si>
  <si>
    <t>Niveau</t>
  </si>
  <si>
    <t>Composant</t>
  </si>
  <si>
    <t>Type</t>
  </si>
  <si>
    <t>Quantité (pour 1 pc)</t>
  </si>
  <si>
    <t>recette</t>
  </si>
  <si>
    <t>Projets de carte restaurant</t>
  </si>
  <si>
    <t xml:space="preserve">    ↳ MATADI</t>
  </si>
  <si>
    <t>Gâteaux</t>
  </si>
  <si>
    <t xml:space="preserve">        ↳ BISCUIT AU CHOCOLAT (FEUILLES)</t>
  </si>
  <si>
    <t>Appareils divers</t>
  </si>
  <si>
    <t xml:space="preserve">            ↳ BISCUIT AU CHOCOLAT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</si>
  <si>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</si>
  <si>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</si>
  <si>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</si>
  <si>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</si>
  <si>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matiere</t>
  </si>
  <si>
    <t xml:space="preserve">                ↳ SUCRE (S2)</t>
  </si>
  <si>
    <t xml:space="preserve">                ↳ FARINE (FLEUR DE FROMENT)</t>
  </si>
  <si>
    <t xml:space="preserve">                ↳ FECULE</t>
  </si>
  <si>
    <t xml:space="preserve">                ↳ CACAO</t>
  </si>
  <si>
    <t xml:space="preserve">            ↳ papier silicone</t>
  </si>
  <si>
    <t xml:space="preserve">        ↳ CRÈME AU CHOCOLAT II</t>
  </si>
  <si>
    <t xml:space="preserve">            ↳ CRÈME PATISSIÈRE 1</t>
  </si>
  <si>
    <t xml:space="preserve">                ↳ LAIT</t>
  </si>
  <si>
    <t xml:space="preserve">                ↳ JAUNE D'OEUF (P)</t>
  </si>
  <si>
    <t xml:space="preserve">                    ↳ JAUNE D'OEUF (ML)</t>
  </si>
  <si>
    <t xml:space="preserve">                ↳ mazena</t>
  </si>
  <si>
    <t xml:space="preserve">            ↳ CHOCOLAT 835</t>
  </si>
  <si>
    <t xml:space="preserve">            ↳ CREME FRAOECHE</t>
  </si>
  <si>
    <t xml:space="preserve">        ↳ CRÈME CHANTILLY</t>
  </si>
  <si>
    <t xml:space="preserve">            ↳ SUCRE (S2)</t>
  </si>
  <si>
    <t xml:space="preserve">        ↳ PUNCH KIRCH</t>
  </si>
  <si>
    <t>Jus, coulis et imbibages</t>
  </si>
  <si>
    <t xml:space="preserve">            ↳ KIRCH</t>
  </si>
  <si>
    <t xml:space="preserve">            ↳ RAFTISUC  (L)</t>
  </si>
  <si>
    <t>Calcul</t>
  </si>
  <si>
    <t xml:space="preserve">                ↳ RAFTISUC</t>
  </si>
  <si>
    <t xml:space="preserve">    ↳ DÉCOR CRÈME ANGLAISE</t>
  </si>
  <si>
    <t>Décorations</t>
  </si>
  <si>
    <t xml:space="preserve">        ↳ CRÈME ANGLAISE VANILLE</t>
  </si>
  <si>
    <t xml:space="preserve">            ↳ CRÈME ANGLAISE I</t>
  </si>
  <si>
    <t xml:space="preserve">            ↳ VANILLE (baton)</t>
  </si>
  <si>
    <t xml:space="preserve">    ↳ SAUCE CHOCOLAT</t>
  </si>
  <si>
    <t>Sauces et coulis pâtisserie</t>
  </si>
  <si>
    <t xml:space="preserve">        ↳ CHOCOLAT 835</t>
  </si>
  <si>
    <t xml:space="preserve">        ↳ EAU</t>
  </si>
  <si>
    <t xml:space="preserve">    ↳ DÉCOR FRUIT (ÉTÉ,ASSIETE)</t>
  </si>
  <si>
    <t xml:space="preserve">        ↳ CARAMBOLES EN TRANCHES</t>
  </si>
  <si>
    <t>Conversions fruits frais (P→K)</t>
  </si>
  <si>
    <t xml:space="preserve">            ↳ CARAMBOLES</t>
  </si>
  <si>
    <t xml:space="preserve">        ↳ KIWI (P/.)</t>
  </si>
  <si>
    <t xml:space="preserve">            ↳ KIWI</t>
  </si>
  <si>
    <t xml:space="preserve">        ↳ FRAISE (P/.)</t>
  </si>
  <si>
    <t xml:space="preserve">            ↳ FRAISE (P)</t>
  </si>
  <si>
    <t xml:space="preserve">                ↳ FRAISE (RAVIER)</t>
  </si>
  <si>
    <t xml:space="preserve">        ↳ GROSEILLES (BRANCHE,P)</t>
  </si>
  <si>
    <t xml:space="preserve">            ↳ GROSEILLES (RAVIER)</t>
  </si>
  <si>
    <t xml:space="preserve">        ↳ PHYSALIS (P)</t>
  </si>
  <si>
    <t xml:space="preserve">            ↳ PHYSALIS (RAVIER)</t>
  </si>
  <si>
    <t>Recette</t>
  </si>
  <si>
    <t>#</t>
  </si>
  <si>
    <t>Verbe</t>
  </si>
  <si>
    <t>Étape</t>
  </si>
  <si>
    <t>Précision technique</t>
  </si>
  <si>
    <t>Durée</t>
  </si>
  <si>
    <t>MATADI</t>
  </si>
  <si>
    <t>BISCUIT AU CHOCOLAT (FEUILLES)</t>
  </si>
  <si>
    <t>BISCUIT AU CHOCOLAT</t>
  </si>
  <si>
    <t>CRÈME AU CHOCOLAT II</t>
  </si>
  <si>
    <t>CRÈME PATISSIÈRE 1</t>
  </si>
  <si>
    <t>CRÈME CHANTILLY</t>
  </si>
  <si>
    <t>PUNCH KIRCH</t>
  </si>
  <si>
    <t>RAFTISUC  (L)</t>
  </si>
  <si>
    <t>DÉCOR CRÈME ANGLAISE</t>
  </si>
  <si>
    <t>CRÈME ANGLAISE VANILLE</t>
  </si>
  <si>
    <t>CRÈME ANGLAISE I</t>
  </si>
  <si>
    <t>SAUCE CHOCOLAT</t>
  </si>
  <si>
    <t>DÉCOR FRUIT (ÉTÉ,ASSIETE)</t>
  </si>
  <si>
    <t>Fiche technique — MATADI SUR ASSIETE</t>
  </si>
  <si>
    <t>MATADI SUR ASSIETE  00000650</t>
  </si>
  <si>
    <t>↳ MATADI  00000532</t>
  </si>
  <si>
    <t>↳ BISCUIT AU CHOCOLAT (FEUILLES)  00000063</t>
  </si>
  <si>
    <t>↳ BISCUIT AU CHOCOLAT  00000159</t>
  </si>
  <si>
    <t>↳ CRÈME AU CHOCOLAT II  00000535</t>
  </si>
  <si>
    <t>↳ CRÈME PATISSIÈRE 1  00000145</t>
  </si>
  <si>
    <t>↳ CRÈME CHANTILLY  00000147</t>
  </si>
  <si>
    <t>↳ PUNCH KIRCH  00000576</t>
  </si>
  <si>
    <t>↳ RAFTISUC  (L)  00000392</t>
  </si>
  <si>
    <t>↳ DÉCOR CRÈME ANGLAISE  00000397</t>
  </si>
  <si>
    <t>↳ CRÈME ANGLAISE VANILLE  00000335</t>
  </si>
  <si>
    <t>↳ CRÈME ANGLAISE I  00000336</t>
  </si>
  <si>
    <t>↳ SAUCE CHOCOLAT  00000128</t>
  </si>
  <si>
    <t>↳ DÉCOR FRUIT (ÉTÉ,ASSIETE)  00000510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</si>
</sst>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2.9802095265932</v>
      </c>
    </row>
    <row r="12">
      <c r="A12" t="s" s="4">
        <v>18</v>
      </c>
      <c r="B12" s="5">
        <v>2.9802095265932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2.9802095265932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2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0.025</v>
      </c>
      <c r="E7" s="12">
        <f>D7*$B$2</f>
        <v>0.025</v>
      </c>
      <c r="F7" t="s">
        <v>36</v>
      </c>
      <c r="G7" s="5">
        <f>E7*3.1247</f>
        <v>0.078118</v>
      </c>
    </row>
    <row r="8">
      <c r="A8" t="s" s="3">
        <v>37</v>
      </c>
      <c r="B8" t="s">
        <v>38</v>
      </c>
      <c r="C8" t="s">
        <v>39</v>
      </c>
      <c r="D8" s="10">
        <v>0.0045</v>
      </c>
      <c r="E8" s="12">
        <f>D8*$B$2</f>
        <v>0.0045</v>
      </c>
      <c r="F8" t="s">
        <v>36</v>
      </c>
      <c r="G8" s="5">
        <f>E8*0.022064</f>
        <v>0.000099</v>
      </c>
    </row>
    <row r="9">
      <c r="A9" t="s" s="3">
        <v>40</v>
      </c>
      <c r="B9" t="s">
        <v>41</v>
      </c>
      <c r="C9" t="s">
        <v>39</v>
      </c>
      <c r="D9" s="10">
        <v>0.0018</v>
      </c>
      <c r="E9" s="12">
        <f>D9*$B$2</f>
        <v>0.0018</v>
      </c>
      <c r="F9" t="s">
        <v>36</v>
      </c>
      <c r="G9" s="5">
        <f>E9*0.7883</f>
        <v>0.001419</v>
      </c>
    </row>
    <row r="10">
      <c r="A10" t="s" s="3">
        <v>42</v>
      </c>
      <c r="B10" t="s">
        <v>43</v>
      </c>
      <c r="C10" t="s">
        <v>39</v>
      </c>
      <c r="D10" s="10">
        <v>0.833333</v>
      </c>
      <c r="E10" s="12">
        <f>D10*$B$2</f>
        <v>0.833333</v>
      </c>
      <c r="F10" t="s">
        <v>26</v>
      </c>
      <c r="G10" s="5">
        <f>E10*0.5902686572</f>
        <v>0.49189</v>
      </c>
    </row>
    <row r="11">
      <c r="A11" t="s" s="3">
        <v>44</v>
      </c>
      <c r="B11" t="s">
        <v>45</v>
      </c>
      <c r="C11" t="s">
        <v>46</v>
      </c>
      <c r="D11" s="10">
        <v>0.00035</v>
      </c>
      <c r="E11" s="12">
        <f>D11*$B$2</f>
        <v>0.00035</v>
      </c>
      <c r="F11" t="s">
        <v>36</v>
      </c>
      <c r="G11" s="5">
        <f>E11*0.7833</f>
        <v>0.000274</v>
      </c>
    </row>
    <row r="12">
      <c r="A12" t="s" s="3">
        <v>47</v>
      </c>
      <c r="B12" t="s">
        <v>48</v>
      </c>
      <c r="C12" t="s">
        <v>49</v>
      </c>
      <c r="D12" s="10">
        <v>0.055679</v>
      </c>
      <c r="E12" s="12">
        <f>D12*$B$2</f>
        <v>0.055679</v>
      </c>
      <c r="F12" t="s">
        <v>50</v>
      </c>
      <c r="G12" s="5">
        <f>E12*2.5335005618</f>
        <v>0.141063</v>
      </c>
    </row>
    <row r="13">
      <c r="A13" t="s" s="3">
        <v>51</v>
      </c>
      <c r="B13" t="s">
        <v>52</v>
      </c>
      <c r="C13" t="s">
        <v>49</v>
      </c>
      <c r="D13" s="10">
        <v>0.033333</v>
      </c>
      <c r="E13" s="12">
        <f>D13*$B$2</f>
        <v>0.033333</v>
      </c>
      <c r="F13" t="s">
        <v>26</v>
      </c>
      <c r="G13" s="5">
        <f>E13*1.9831198312</f>
        <v>0.066103</v>
      </c>
    </row>
    <row r="14">
      <c r="A14" t="s" s="3">
        <v>53</v>
      </c>
      <c r="B14" t="s">
        <v>54</v>
      </c>
      <c r="C14" t="s">
        <v>49</v>
      </c>
      <c r="D14" s="10">
        <v>0.0625</v>
      </c>
      <c r="E14" s="12">
        <f>D14*$B$2</f>
        <v>0.0625</v>
      </c>
      <c r="F14" t="s">
        <v>26</v>
      </c>
      <c r="G14" s="5">
        <f>E14*1.4378</f>
        <v>0.089863</v>
      </c>
    </row>
    <row r="15">
      <c r="A15" t="s" s="3">
        <v>55</v>
      </c>
      <c r="B15" t="s">
        <v>56</v>
      </c>
      <c r="C15" t="s">
        <v>57</v>
      </c>
      <c r="D15" s="10">
        <v>0.066667</v>
      </c>
      <c r="E15" s="12">
        <f>D15*$B$2</f>
        <v>0.066667</v>
      </c>
      <c r="F15" t="s">
        <v>26</v>
      </c>
      <c r="G15" s="5">
        <f>E15*0.892395538</f>
        <v>0.059493</v>
      </c>
    </row>
    <row r="16">
      <c r="A16" t="s" s="3">
        <v>58</v>
      </c>
      <c r="B16" t="s">
        <v>59</v>
      </c>
      <c r="C16" t="s">
        <v>57</v>
      </c>
      <c r="D16" s="10">
        <v>0.033333</v>
      </c>
      <c r="E16" s="12">
        <f>D16*$B$2</f>
        <v>0.033333</v>
      </c>
      <c r="F16" t="s">
        <v>26</v>
      </c>
      <c r="G16" s="5">
        <f>E16*1.6113161132</f>
        <v>0.05371</v>
      </c>
    </row>
    <row r="17">
      <c r="A17" t="s" s="3">
        <v>60</v>
      </c>
      <c r="B17" t="s">
        <v>61</v>
      </c>
      <c r="C17" t="s">
        <v>62</v>
      </c>
      <c r="D17" s="10">
        <v>4.491667</v>
      </c>
      <c r="E17" s="12">
        <f>D17*$B$2</f>
        <v>4.491667</v>
      </c>
      <c r="F17" t="s">
        <v>26</v>
      </c>
      <c r="G17" s="5">
        <f>E17*0.26999998</f>
        <v>1.21275</v>
      </c>
    </row>
    <row r="18">
      <c r="A18" t="s" s="3">
        <v>63</v>
      </c>
      <c r="B18" t="s">
        <v>64</v>
      </c>
      <c r="C18" t="s">
        <v>65</v>
      </c>
      <c r="D18" s="10">
        <v>0.1</v>
      </c>
      <c r="E18" s="12">
        <f>D18*$B$2</f>
        <v>0.1</v>
      </c>
      <c r="F18" t="s">
        <v>26</v>
      </c>
      <c r="G18" s="5">
        <f>E18*0.2479</f>
        <v>0.02479</v>
      </c>
    </row>
    <row r="19">
      <c r="A19" t="s" s="3">
        <v>66</v>
      </c>
      <c r="B19" t="s">
        <v>67</v>
      </c>
      <c r="C19" t="s">
        <v>68</v>
      </c>
      <c r="D19" s="10">
        <v>0.0025</v>
      </c>
      <c r="E19" s="12">
        <f>D19*$B$2</f>
        <v>0.0025</v>
      </c>
      <c r="F19" t="s">
        <v>50</v>
      </c>
      <c r="G19" s="5">
        <f>E19*13.2127</f>
        <v>0.033032</v>
      </c>
    </row>
    <row r="20">
      <c r="A20" t="s" s="3">
        <v>69</v>
      </c>
      <c r="B20" t="s">
        <v>70</v>
      </c>
      <c r="C20" t="s">
        <v>71</v>
      </c>
      <c r="D20" s="10">
        <v>0.01</v>
      </c>
      <c r="E20" s="12">
        <f>D20*$B$2</f>
        <v>0.01</v>
      </c>
      <c r="F20" t="s">
        <v>50</v>
      </c>
      <c r="G20" s="5">
        <f>E20*0.003</f>
        <v>0.00003</v>
      </c>
    </row>
    <row r="21">
      <c r="A21" t="s" s="3">
        <v>72</v>
      </c>
      <c r="B21" t="s">
        <v>73</v>
      </c>
      <c r="C21" t="s">
        <v>74</v>
      </c>
      <c r="D21" s="10">
        <v>0.0012</v>
      </c>
      <c r="E21" s="12">
        <f>D21*$B$2</f>
        <v>0.0012</v>
      </c>
      <c r="F21" t="s">
        <v>36</v>
      </c>
      <c r="G21" s="5">
        <f>E21*5.6396</f>
        <v>0.006768</v>
      </c>
    </row>
    <row r="22">
      <c r="A22" t="s" s="3">
        <v>75</v>
      </c>
      <c r="B22" t="s">
        <v>76</v>
      </c>
      <c r="C22" t="s">
        <v>62</v>
      </c>
      <c r="D22" s="10">
        <v>0.838333</v>
      </c>
      <c r="E22" s="12">
        <f>D22*$B$2</f>
        <v>0.838333</v>
      </c>
      <c r="F22" t="s">
        <v>50</v>
      </c>
      <c r="G22" s="5">
        <f>E22*0.5999002385</f>
        <v>0.502916</v>
      </c>
    </row>
    <row r="23">
      <c r="A23" t="s" s="3">
        <v>77</v>
      </c>
      <c r="B23" t="s">
        <v>78</v>
      </c>
      <c r="C23" t="s">
        <v>79</v>
      </c>
      <c r="D23" s="10">
        <v>0.05</v>
      </c>
      <c r="E23" s="12">
        <f>D23*$B$2</f>
        <v>0.05</v>
      </c>
      <c r="F23" t="s">
        <v>26</v>
      </c>
      <c r="G23" s="5">
        <f>E23*0.0632128</f>
        <v>0.003161</v>
      </c>
    </row>
    <row r="24">
      <c r="A24" t="s" s="3">
        <v>80</v>
      </c>
      <c r="B24" t="s">
        <v>81</v>
      </c>
      <c r="C24" t="s">
        <v>82</v>
      </c>
      <c r="D24" s="10">
        <v>0.005</v>
      </c>
      <c r="E24" s="12">
        <f>D24*$B$2</f>
        <v>0.005</v>
      </c>
      <c r="F24" t="s">
        <v>36</v>
      </c>
      <c r="G24" s="5">
        <f>E24*1.1961</f>
        <v>0.005981</v>
      </c>
    </row>
    <row r="25">
      <c r="A25" t="s" s="3">
        <v>83</v>
      </c>
      <c r="B25" t="s">
        <v>84</v>
      </c>
      <c r="C25" t="s">
        <v>82</v>
      </c>
      <c r="D25" s="10">
        <v>0.219738</v>
      </c>
      <c r="E25" s="12">
        <f>D25*$B$2</f>
        <v>0.219738</v>
      </c>
      <c r="F25" t="s">
        <v>36</v>
      </c>
      <c r="G25" s="5">
        <f>E25*0.9499985055</f>
        <v>0.208751</v>
      </c>
    </row>
    <row r="26">
      <c r="A26"/>
      <c r="B26"/>
      <c r="C26"/>
      <c r="D26"/>
      <c r="E26"/>
      <c r="F26" t="s" s="4">
        <v>85</v>
      </c>
      <c r="G26" s="13">
        <f>SUM(G7:G25)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86</v>
      </c>
      <c r="B1" t="s" s="2">
        <v>87</v>
      </c>
      <c r="C1" t="s" s="2">
        <v>88</v>
      </c>
      <c r="D1" t="s" s="2">
        <v>89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90</v>
      </c>
      <c r="D2" s="12">
        <v>1</v>
      </c>
      <c r="E2" t="s">
        <v>26</v>
      </c>
      <c r="F2" t="s">
        <v>91</v>
      </c>
    </row>
    <row r="3">
      <c r="A3">
        <v>1</v>
      </c>
      <c r="B3" t="s">
        <v>92</v>
      </c>
      <c r="C3" t="s">
        <v>90</v>
      </c>
      <c r="D3" s="12">
        <v>1</v>
      </c>
      <c r="E3" t="s">
        <v>26</v>
      </c>
      <c r="F3" t="s">
        <v>93</v>
      </c>
    </row>
    <row r="4">
      <c r="A4">
        <v>2</v>
      </c>
      <c r="B4" t="s">
        <v>94</v>
      </c>
      <c r="C4" t="s">
        <v>90</v>
      </c>
      <c r="D4" s="12">
        <v>0.05</v>
      </c>
      <c r="E4" t="s">
        <v>26</v>
      </c>
      <c r="F4" t="s">
        <v>95</v>
      </c>
    </row>
    <row r="5">
      <c r="A5">
        <v>3</v>
      </c>
      <c r="B5" t="s">
        <v>96</v>
      </c>
      <c r="C5" t="s">
        <v>90</v>
      </c>
      <c r="D5" s="12">
        <v>0.033</v>
      </c>
      <c r="E5" t="s">
        <v>36</v>
      </c>
      <c r="F5" t="s">
        <v>95</v>
      </c>
    </row>
    <row r="6">
      <c r="A6">
        <v>4</v>
      </c>
      <c r="B6" t="s">
        <v>97</v>
      </c>
      <c r="C6" t="s">
        <v>90</v>
      </c>
      <c r="D6" s="12">
        <v>0.3</v>
      </c>
      <c r="E6" t="s">
        <v>26</v>
      </c>
      <c r="F6" t="s">
        <v>98</v>
      </c>
    </row>
    <row r="7">
      <c r="A7">
        <v>5</v>
      </c>
      <c r="B7" t="s">
        <v>99</v>
      </c>
      <c r="C7" t="s">
        <v>90</v>
      </c>
      <c r="D7" s="12">
        <v>0.017</v>
      </c>
      <c r="E7" t="s">
        <v>50</v>
      </c>
      <c r="F7" t="s">
        <v>98</v>
      </c>
    </row>
    <row r="8">
      <c r="A8">
        <v>6</v>
      </c>
      <c r="B8" t="s">
        <v>100</v>
      </c>
      <c r="C8" t="s">
        <v>101</v>
      </c>
      <c r="D8" s="12">
        <v>0.3</v>
      </c>
      <c r="E8" t="s">
        <v>26</v>
      </c>
      <c r="F8" t="s">
        <v>62</v>
      </c>
    </row>
    <row r="9">
      <c r="A9">
        <v>4</v>
      </c>
      <c r="B9" t="s">
        <v>102</v>
      </c>
      <c r="C9" t="s">
        <v>101</v>
      </c>
      <c r="D9" s="12">
        <v>0.008</v>
      </c>
      <c r="E9" t="s">
        <v>36</v>
      </c>
      <c r="F9" t="s">
        <v>82</v>
      </c>
    </row>
    <row r="10">
      <c r="A10">
        <v>4</v>
      </c>
      <c r="B10" t="s">
        <v>103</v>
      </c>
      <c r="C10" t="s">
        <v>101</v>
      </c>
      <c r="D10" s="12">
        <v>0.005</v>
      </c>
      <c r="E10" t="s">
        <v>36</v>
      </c>
      <c r="F10" t="s">
        <v>39</v>
      </c>
    </row>
    <row r="11">
      <c r="A11">
        <v>4</v>
      </c>
      <c r="B11" t="s">
        <v>104</v>
      </c>
      <c r="C11" t="s">
        <v>101</v>
      </c>
      <c r="D11" s="12">
        <v>0.002</v>
      </c>
      <c r="E11" t="s">
        <v>36</v>
      </c>
      <c r="F11" t="s">
        <v>39</v>
      </c>
    </row>
    <row r="12">
      <c r="A12">
        <v>4</v>
      </c>
      <c r="B12" t="s">
        <v>105</v>
      </c>
      <c r="C12" t="s">
        <v>101</v>
      </c>
      <c r="D12" s="12">
        <v>0.001</v>
      </c>
      <c r="E12" t="s">
        <v>36</v>
      </c>
      <c r="F12" t="s">
        <v>74</v>
      </c>
    </row>
    <row r="13">
      <c r="A13">
        <v>3</v>
      </c>
      <c r="B13" t="s">
        <v>106</v>
      </c>
      <c r="C13" t="s">
        <v>101</v>
      </c>
      <c r="D13" s="12">
        <v>0.05</v>
      </c>
      <c r="E13" t="s">
        <v>26</v>
      </c>
      <c r="F13" t="s">
        <v>79</v>
      </c>
    </row>
    <row r="14">
      <c r="A14">
        <v>2</v>
      </c>
      <c r="B14" t="s">
        <v>107</v>
      </c>
      <c r="C14" t="s">
        <v>90</v>
      </c>
      <c r="D14" s="12">
        <v>0.045</v>
      </c>
      <c r="E14" t="s">
        <v>36</v>
      </c>
      <c r="F14" t="s">
        <v>95</v>
      </c>
    </row>
    <row r="15">
      <c r="A15">
        <v>3</v>
      </c>
      <c r="B15" t="s">
        <v>108</v>
      </c>
      <c r="C15" t="s">
        <v>90</v>
      </c>
      <c r="D15" s="12">
        <v>0.008</v>
      </c>
      <c r="E15" t="s">
        <v>36</v>
      </c>
      <c r="F15" t="s">
        <v>95</v>
      </c>
    </row>
    <row r="16">
      <c r="A16">
        <v>4</v>
      </c>
      <c r="B16" t="s">
        <v>109</v>
      </c>
      <c r="C16" t="s">
        <v>101</v>
      </c>
      <c r="D16" s="12">
        <v>0.005</v>
      </c>
      <c r="E16" t="s">
        <v>50</v>
      </c>
      <c r="F16" t="s">
        <v>62</v>
      </c>
    </row>
    <row r="17">
      <c r="A17">
        <v>4</v>
      </c>
      <c r="B17" t="s">
        <v>102</v>
      </c>
      <c r="C17" t="s">
        <v>101</v>
      </c>
      <c r="D17" s="12">
        <v>0.001</v>
      </c>
      <c r="E17" t="s">
        <v>36</v>
      </c>
      <c r="F17" t="s">
        <v>82</v>
      </c>
    </row>
    <row r="18">
      <c r="A18">
        <v>4</v>
      </c>
      <c r="B18" t="s">
        <v>110</v>
      </c>
      <c r="C18" t="s">
        <v>90</v>
      </c>
      <c r="D18" s="12">
        <v>0.05</v>
      </c>
      <c r="E18" t="s">
        <v>26</v>
      </c>
      <c r="F18" t="s">
        <v>98</v>
      </c>
    </row>
    <row r="19">
      <c r="A19">
        <v>5</v>
      </c>
      <c r="B19" t="s">
        <v>111</v>
      </c>
      <c r="C19" t="s">
        <v>90</v>
      </c>
      <c r="D19" s="12">
        <v>0.001</v>
      </c>
      <c r="E19" t="s">
        <v>50</v>
      </c>
      <c r="F19" t="s">
        <v>98</v>
      </c>
    </row>
    <row r="20">
      <c r="A20">
        <v>6</v>
      </c>
      <c r="B20" t="s">
        <v>100</v>
      </c>
      <c r="C20" t="s">
        <v>101</v>
      </c>
      <c r="D20" s="12">
        <v>0.025</v>
      </c>
      <c r="E20" t="s">
        <v>26</v>
      </c>
      <c r="F20" t="s">
        <v>62</v>
      </c>
    </row>
    <row r="21">
      <c r="A21">
        <v>4</v>
      </c>
      <c r="B21" t="s">
        <v>112</v>
      </c>
      <c r="C21" t="s">
        <v>101</v>
      </c>
      <c r="D21" s="12">
        <v>0</v>
      </c>
      <c r="E21" t="s">
        <v>36</v>
      </c>
      <c r="F21" t="s">
        <v>46</v>
      </c>
    </row>
    <row r="22">
      <c r="A22">
        <v>3</v>
      </c>
      <c r="B22" t="s">
        <v>113</v>
      </c>
      <c r="C22" t="s">
        <v>101</v>
      </c>
      <c r="D22" s="12">
        <v>0.015</v>
      </c>
      <c r="E22" t="s">
        <v>36</v>
      </c>
      <c r="F22" t="s">
        <v>35</v>
      </c>
    </row>
    <row r="23">
      <c r="A23">
        <v>3</v>
      </c>
      <c r="B23" t="s">
        <v>114</v>
      </c>
      <c r="C23" t="s">
        <v>101</v>
      </c>
      <c r="D23" s="12">
        <v>0.023</v>
      </c>
      <c r="E23" t="s">
        <v>50</v>
      </c>
      <c r="F23" t="s">
        <v>49</v>
      </c>
    </row>
    <row r="24">
      <c r="A24">
        <v>2</v>
      </c>
      <c r="B24" t="s">
        <v>115</v>
      </c>
      <c r="C24" t="s">
        <v>90</v>
      </c>
      <c r="D24" s="12">
        <v>0.036</v>
      </c>
      <c r="E24" t="s">
        <v>36</v>
      </c>
      <c r="F24" t="s">
        <v>95</v>
      </c>
    </row>
    <row r="25">
      <c r="A25">
        <v>3</v>
      </c>
      <c r="B25" t="s">
        <v>114</v>
      </c>
      <c r="C25" t="s">
        <v>101</v>
      </c>
      <c r="D25" s="12">
        <v>0.033</v>
      </c>
      <c r="E25" t="s">
        <v>50</v>
      </c>
      <c r="F25" t="s">
        <v>49</v>
      </c>
    </row>
    <row r="26">
      <c r="A26">
        <v>3</v>
      </c>
      <c r="B26" t="s">
        <v>116</v>
      </c>
      <c r="C26" t="s">
        <v>101</v>
      </c>
      <c r="D26" s="12">
        <v>0.003</v>
      </c>
      <c r="E26" t="s">
        <v>36</v>
      </c>
      <c r="F26" t="s">
        <v>82</v>
      </c>
    </row>
    <row r="27">
      <c r="A27">
        <v>2</v>
      </c>
      <c r="B27" t="s">
        <v>117</v>
      </c>
      <c r="C27" t="s">
        <v>90</v>
      </c>
      <c r="D27" s="12">
        <v>0.008</v>
      </c>
      <c r="E27" t="s">
        <v>50</v>
      </c>
      <c r="F27" t="s">
        <v>118</v>
      </c>
    </row>
    <row r="28">
      <c r="A28">
        <v>3</v>
      </c>
      <c r="B28" t="s">
        <v>119</v>
      </c>
      <c r="C28" t="s">
        <v>101</v>
      </c>
      <c r="D28" s="12">
        <v>0.003</v>
      </c>
      <c r="E28" t="s">
        <v>50</v>
      </c>
      <c r="F28" t="s">
        <v>68</v>
      </c>
    </row>
    <row r="29">
      <c r="A29">
        <v>3</v>
      </c>
      <c r="B29" t="s">
        <v>120</v>
      </c>
      <c r="C29" t="s">
        <v>90</v>
      </c>
      <c r="D29" s="12">
        <v>0.005</v>
      </c>
      <c r="E29" t="s">
        <v>50</v>
      </c>
      <c r="F29" t="s">
        <v>121</v>
      </c>
    </row>
    <row r="30">
      <c r="A30">
        <v>4</v>
      </c>
      <c r="B30" t="s">
        <v>122</v>
      </c>
      <c r="C30" t="s">
        <v>101</v>
      </c>
      <c r="D30" s="12">
        <v>0.005</v>
      </c>
      <c r="E30" t="s">
        <v>36</v>
      </c>
      <c r="F30" t="s">
        <v>82</v>
      </c>
    </row>
    <row r="31">
      <c r="A31">
        <v>1</v>
      </c>
      <c r="B31" t="s">
        <v>123</v>
      </c>
      <c r="C31" t="s">
        <v>90</v>
      </c>
      <c r="D31" s="12">
        <v>1</v>
      </c>
      <c r="E31" t="s">
        <v>26</v>
      </c>
      <c r="F31" t="s">
        <v>124</v>
      </c>
    </row>
    <row r="32">
      <c r="A32">
        <v>2</v>
      </c>
      <c r="B32" t="s">
        <v>125</v>
      </c>
      <c r="C32" t="s">
        <v>90</v>
      </c>
      <c r="D32" s="12">
        <v>1</v>
      </c>
      <c r="E32" t="s">
        <v>50</v>
      </c>
      <c r="F32" t="s">
        <v>95</v>
      </c>
    </row>
    <row r="33">
      <c r="A33">
        <v>3</v>
      </c>
      <c r="B33" t="s">
        <v>126</v>
      </c>
      <c r="C33" t="s">
        <v>90</v>
      </c>
      <c r="D33" s="12">
        <v>1</v>
      </c>
      <c r="E33" t="s">
        <v>50</v>
      </c>
      <c r="F33" t="s">
        <v>95</v>
      </c>
    </row>
    <row r="34">
      <c r="A34">
        <v>4</v>
      </c>
      <c r="B34" t="s">
        <v>109</v>
      </c>
      <c r="C34" t="s">
        <v>101</v>
      </c>
      <c r="D34" s="12">
        <v>0.833</v>
      </c>
      <c r="E34" t="s">
        <v>50</v>
      </c>
      <c r="F34" t="s">
        <v>62</v>
      </c>
    </row>
    <row r="35">
      <c r="A35">
        <v>4</v>
      </c>
      <c r="B35" t="s">
        <v>102</v>
      </c>
      <c r="C35" t="s">
        <v>101</v>
      </c>
      <c r="D35" s="12">
        <v>0.208</v>
      </c>
      <c r="E35" t="s">
        <v>36</v>
      </c>
      <c r="F35" t="s">
        <v>82</v>
      </c>
    </row>
    <row r="36">
      <c r="A36">
        <v>4</v>
      </c>
      <c r="B36" t="s">
        <v>110</v>
      </c>
      <c r="C36" t="s">
        <v>90</v>
      </c>
      <c r="D36" s="12">
        <v>8.333</v>
      </c>
      <c r="E36" t="s">
        <v>26</v>
      </c>
      <c r="F36" t="s">
        <v>98</v>
      </c>
    </row>
    <row r="37">
      <c r="A37">
        <v>5</v>
      </c>
      <c r="B37" t="s">
        <v>111</v>
      </c>
      <c r="C37" t="s">
        <v>90</v>
      </c>
      <c r="D37" s="12">
        <v>0.158</v>
      </c>
      <c r="E37" t="s">
        <v>50</v>
      </c>
      <c r="F37" t="s">
        <v>98</v>
      </c>
    </row>
    <row r="38">
      <c r="A38">
        <v>6</v>
      </c>
      <c r="B38" t="s">
        <v>100</v>
      </c>
      <c r="C38" t="s">
        <v>101</v>
      </c>
      <c r="D38" s="12">
        <v>4.167</v>
      </c>
      <c r="E38" t="s">
        <v>26</v>
      </c>
      <c r="F38" t="s">
        <v>62</v>
      </c>
    </row>
    <row r="39">
      <c r="A39">
        <v>3</v>
      </c>
      <c r="B39" t="s">
        <v>127</v>
      </c>
      <c r="C39" t="s">
        <v>101</v>
      </c>
      <c r="D39" s="12">
        <v>0.833</v>
      </c>
      <c r="E39" t="s">
        <v>26</v>
      </c>
      <c r="F39" t="s">
        <v>39</v>
      </c>
    </row>
    <row r="40">
      <c r="A40">
        <v>1</v>
      </c>
      <c r="B40" t="s">
        <v>128</v>
      </c>
      <c r="C40" t="s">
        <v>90</v>
      </c>
      <c r="D40" s="12">
        <v>0.02</v>
      </c>
      <c r="E40" t="s">
        <v>36</v>
      </c>
      <c r="F40" t="s">
        <v>129</v>
      </c>
    </row>
    <row r="41">
      <c r="A41">
        <v>2</v>
      </c>
      <c r="B41" t="s">
        <v>130</v>
      </c>
      <c r="C41" t="s">
        <v>101</v>
      </c>
      <c r="D41" s="12">
        <v>0.01</v>
      </c>
      <c r="E41" t="s">
        <v>36</v>
      </c>
      <c r="F41" t="s">
        <v>35</v>
      </c>
    </row>
    <row r="42">
      <c r="A42">
        <v>2</v>
      </c>
      <c r="B42" t="s">
        <v>131</v>
      </c>
      <c r="C42" t="s">
        <v>101</v>
      </c>
      <c r="D42" s="12">
        <v>0.01</v>
      </c>
      <c r="E42" t="s">
        <v>50</v>
      </c>
      <c r="F42" t="s">
        <v>71</v>
      </c>
    </row>
    <row r="43">
      <c r="A43">
        <v>1</v>
      </c>
      <c r="B43" t="s">
        <v>132</v>
      </c>
      <c r="C43" t="s">
        <v>90</v>
      </c>
      <c r="D43" s="12">
        <v>1</v>
      </c>
      <c r="E43" t="s">
        <v>26</v>
      </c>
      <c r="F43" t="s">
        <v>124</v>
      </c>
    </row>
    <row r="44">
      <c r="A44">
        <v>2</v>
      </c>
      <c r="B44" t="s">
        <v>133</v>
      </c>
      <c r="C44" t="s">
        <v>90</v>
      </c>
      <c r="D44" s="12">
        <v>1</v>
      </c>
      <c r="E44" t="s">
        <v>26</v>
      </c>
      <c r="F44" t="s">
        <v>134</v>
      </c>
    </row>
    <row r="45">
      <c r="A45">
        <v>3</v>
      </c>
      <c r="B45" t="s">
        <v>135</v>
      </c>
      <c r="C45" t="s">
        <v>101</v>
      </c>
      <c r="D45" s="12">
        <v>0.067</v>
      </c>
      <c r="E45" t="s">
        <v>26</v>
      </c>
      <c r="F45" t="s">
        <v>57</v>
      </c>
    </row>
    <row r="46">
      <c r="A46">
        <v>2</v>
      </c>
      <c r="B46" t="s">
        <v>136</v>
      </c>
      <c r="C46" t="s">
        <v>90</v>
      </c>
      <c r="D46" s="12">
        <v>1</v>
      </c>
      <c r="E46" t="s">
        <v>26</v>
      </c>
      <c r="F46" t="s">
        <v>134</v>
      </c>
    </row>
    <row r="47">
      <c r="A47">
        <v>3</v>
      </c>
      <c r="B47" t="s">
        <v>137</v>
      </c>
      <c r="C47" t="s">
        <v>101</v>
      </c>
      <c r="D47" s="12">
        <v>0.1</v>
      </c>
      <c r="E47" t="s">
        <v>26</v>
      </c>
      <c r="F47" t="s">
        <v>65</v>
      </c>
    </row>
    <row r="48">
      <c r="A48">
        <v>2</v>
      </c>
      <c r="B48" t="s">
        <v>138</v>
      </c>
      <c r="C48" t="s">
        <v>90</v>
      </c>
      <c r="D48" s="12">
        <v>2</v>
      </c>
      <c r="E48" t="s">
        <v>26</v>
      </c>
      <c r="F48" t="s">
        <v>134</v>
      </c>
    </row>
    <row r="49">
      <c r="A49">
        <v>3</v>
      </c>
      <c r="B49" t="s">
        <v>139</v>
      </c>
      <c r="C49" t="s">
        <v>90</v>
      </c>
      <c r="D49" s="12">
        <v>1</v>
      </c>
      <c r="E49" t="s">
        <v>26</v>
      </c>
      <c r="F49" t="s">
        <v>134</v>
      </c>
    </row>
    <row r="50">
      <c r="A50">
        <v>4</v>
      </c>
      <c r="B50" t="s">
        <v>140</v>
      </c>
      <c r="C50" t="s">
        <v>101</v>
      </c>
      <c r="D50" s="12">
        <v>0.033</v>
      </c>
      <c r="E50" t="s">
        <v>26</v>
      </c>
      <c r="F50" t="s">
        <v>57</v>
      </c>
    </row>
    <row r="51">
      <c r="A51">
        <v>2</v>
      </c>
      <c r="B51" t="s">
        <v>141</v>
      </c>
      <c r="C51" t="s">
        <v>90</v>
      </c>
      <c r="D51" s="12">
        <v>1</v>
      </c>
      <c r="E51" t="s">
        <v>26</v>
      </c>
      <c r="F51" t="s">
        <v>134</v>
      </c>
    </row>
    <row r="52">
      <c r="A52">
        <v>3</v>
      </c>
      <c r="B52" t="s">
        <v>142</v>
      </c>
      <c r="C52" t="s">
        <v>101</v>
      </c>
      <c r="D52" s="12">
        <v>0.033</v>
      </c>
      <c r="E52" t="s">
        <v>26</v>
      </c>
      <c r="F52" t="s">
        <v>49</v>
      </c>
    </row>
    <row r="53">
      <c r="A53">
        <v>2</v>
      </c>
      <c r="B53" t="s">
        <v>143</v>
      </c>
      <c r="C53" t="s">
        <v>90</v>
      </c>
      <c r="D53" s="12">
        <v>1</v>
      </c>
      <c r="E53" t="s">
        <v>26</v>
      </c>
      <c r="F53" t="s">
        <v>134</v>
      </c>
    </row>
    <row r="54">
      <c r="A54">
        <v>3</v>
      </c>
      <c r="B54" t="s">
        <v>144</v>
      </c>
      <c r="C54" t="s">
        <v>101</v>
      </c>
      <c r="D54" s="12">
        <v>0.063</v>
      </c>
      <c r="E54" t="s">
        <v>26</v>
      </c>
      <c r="F54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145</v>
      </c>
      <c r="B1" t="s" s="2">
        <v>146</v>
      </c>
      <c r="C1" t="s" s="2">
        <v>147</v>
      </c>
      <c r="D1" t="s" s="2">
        <v>148</v>
      </c>
      <c r="E1" t="s" s="2">
        <v>149</v>
      </c>
      <c r="F1" t="s" s="2">
        <v>150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151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152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153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154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155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156</v>
      </c>
      <c r="B8"/>
      <c r="C8"/>
      <c r="D8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  <row r="9">
      <c r="A9" t="s">
        <v>157</v>
      </c>
      <c r="B9"/>
      <c r="C9"/>
      <c r="D9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9"/>
      <c r="F9"/>
    </row>
    <row r="10">
      <c r="A10" t="s">
        <v>158</v>
      </c>
      <c r="B10"/>
      <c r="C10"/>
      <c r="D10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0"/>
      <c r="F10"/>
    </row>
    <row r="11">
      <c r="A11" t="s">
        <v>159</v>
      </c>
      <c r="B11"/>
      <c r="C11"/>
      <c r="D11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  <row r="12">
      <c r="A12" t="s">
        <v>160</v>
      </c>
      <c r="B12"/>
      <c r="C12"/>
      <c r="D1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2"/>
      <c r="F12"/>
    </row>
    <row r="13">
      <c r="A13" t="s">
        <v>161</v>
      </c>
      <c r="B13"/>
      <c r="C13"/>
      <c r="D1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3"/>
      <c r="F13"/>
    </row>
    <row r="14">
      <c r="A14" t="s">
        <v>162</v>
      </c>
      <c r="B14"/>
      <c r="C14"/>
      <c r="D1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4"/>
      <c r="F14"/>
    </row>
    <row r="15">
      <c r="A15" t="s">
        <v>163</v>
      </c>
      <c r="B15"/>
      <c r="C15"/>
      <c r="D1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5"/>
      <c r="F1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6"/>
  <cols>
    <col min="1" max="1" width="22" customWidth="1"/>
    <col min="2" max="2" width="52" customWidth="1"/>
  </cols>
  <sheetData>
    <row r="1" customHeight="1" ht="24">
      <c r="A1" t="s" s="8">
        <v>164</v>
      </c>
      <c r="B1"/>
      <c r="C1"/>
      <c r="D1"/>
    </row>
    <row r="2">
      <c r="A2" t="str" s="15">
        <f>"00000650 · CARTE · référence : "&amp;Besoins!B3&amp;" "&amp;Besoins!C3&amp;" · multiplicateur réglable sur la feuille ""Besoins"""</f>
        <v>00000650 · CARTE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165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166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167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168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169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170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171</v>
      </c>
      <c r="B22"/>
      <c r="C22"/>
      <c r="D22"/>
    </row>
    <row r="23">
      <c r="A23"/>
      <c r="B2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6">
        <v>172</v>
      </c>
      <c r="B25"/>
      <c r="C25"/>
      <c r="D25"/>
    </row>
    <row r="26">
      <c r="A26"/>
      <c r="B26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6"/>
      <c r="D26"/>
    </row>
    <row r="27">
      <c r="A27"/>
      <c r="B27"/>
      <c r="C27"/>
      <c r="D27"/>
    </row>
    <row r="28">
      <c r="A28" t="s" s="16">
        <v>173</v>
      </c>
      <c r="B28"/>
      <c r="C28"/>
      <c r="D28"/>
    </row>
    <row r="29">
      <c r="A29"/>
      <c r="B29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9"/>
      <c r="D29"/>
    </row>
    <row r="30">
      <c r="A30"/>
      <c r="B30"/>
      <c r="C30"/>
      <c r="D30"/>
    </row>
    <row r="31">
      <c r="A31" t="s" s="16">
        <v>174</v>
      </c>
      <c r="B31"/>
      <c r="C31"/>
      <c r="D31"/>
    </row>
    <row r="32">
      <c r="A32"/>
      <c r="B32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2"/>
      <c r="D32"/>
    </row>
    <row r="33">
      <c r="A33"/>
      <c r="B33"/>
      <c r="C33"/>
      <c r="D33"/>
    </row>
    <row r="34">
      <c r="A34" t="s" s="16">
        <v>175</v>
      </c>
      <c r="B34"/>
      <c r="C34"/>
      <c r="D34"/>
    </row>
    <row r="35">
      <c r="A35"/>
      <c r="B3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5"/>
      <c r="D35"/>
    </row>
    <row r="36">
      <c r="A36"/>
      <c r="B36"/>
      <c r="C36"/>
      <c r="D36"/>
    </row>
    <row r="37">
      <c r="A37" t="s" s="16">
        <v>176</v>
      </c>
      <c r="B37"/>
      <c r="C37"/>
      <c r="D37"/>
    </row>
    <row r="38">
      <c r="A38"/>
      <c r="B3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8"/>
      <c r="D38"/>
    </row>
    <row r="39">
      <c r="A39"/>
      <c r="B39"/>
      <c r="C39"/>
      <c r="D39"/>
    </row>
    <row r="40">
      <c r="A40" t="s" s="16">
        <v>177</v>
      </c>
      <c r="B40"/>
      <c r="C40"/>
      <c r="D40"/>
    </row>
    <row r="41">
      <c r="A41"/>
      <c r="B4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41"/>
      <c r="D41"/>
    </row>
    <row r="42">
      <c r="A42"/>
      <c r="B42"/>
      <c r="C42"/>
      <c r="D42"/>
    </row>
    <row r="43">
      <c r="A43" t="s" s="16">
        <v>178</v>
      </c>
      <c r="B43"/>
      <c r="C43"/>
      <c r="D43"/>
    </row>
    <row r="44">
      <c r="A44"/>
      <c r="B4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44"/>
      <c r="D44"/>
    </row>
    <row r="45">
      <c r="A45"/>
      <c r="B45"/>
      <c r="C45"/>
      <c r="D45"/>
    </row>
    <row r="46">
      <c r="A46" t="s" s="18">
        <v>23</v>
      </c>
      <c r="B46"/>
      <c r="C46"/>
      <c r="D46"/>
    </row>
  </sheetData>
  <sheetProtection sheet="1" formatRows="0" formatColumns="0"/>
  <mergeCells count="3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  <mergeCell ref="B26:D26"/>
    <mergeCell ref="A28:D28"/>
    <mergeCell ref="B29:D29"/>
    <mergeCell ref="A31:D31"/>
    <mergeCell ref="B32:D32"/>
    <mergeCell ref="A34:D34"/>
    <mergeCell ref="B35:D35"/>
    <mergeCell ref="A37:D37"/>
    <mergeCell ref="B38:D38"/>
    <mergeCell ref="A40:D40"/>
    <mergeCell ref="B41:D41"/>
    <mergeCell ref="A43:D43"/>
    <mergeCell ref="B44:D44"/>
    <mergeCell ref="A46:D4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2026-09-23T21:20:48Z</dcterms:created>
  <dc:title>MATADI SUR ASSIETE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2026-09-23T21:20:48Z</dcterms:modified>
  <cp:revision>1</cp:revision>
</cp:coreProperties>
</file>