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<sst xmlns="http://schemas.openxmlformats.org/spreadsheetml/2006/main" count="85" uniqueCount="85">
  <si>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</si>
  <si>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</si>
  <si>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</si>
  <si>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</si>
  <si>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</si>
  <si>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</si>
  <si>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</si>
  <si>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</si>
  <si>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</si>
  <si>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</si>
  <si>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</si>
  <si>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</si>
  <si>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</si>
  <si>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</si>
  <si>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</si>
  <si>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</si>
  <si>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</si>
  <si>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</si>
  <si>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</si>
  <si>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</si>
  <si>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</si>
  <si>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</si>
  <si>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</si>
  <si>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</si>
  <si>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</si>
  <si>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</si>
  <si>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</si>
  <si>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</si>
  <si>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</si>
  <si>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</si>
  <si>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</si>
  <si>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</si>
  <si>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</si>
  <si>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</si>
  <si>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</si>
  <si>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</si>
  <si>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</si>
  <si>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</si>
  <si>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</si>
  <si>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Recette</t>
  </si>
  <si>
    <t>#</t>
  </si>
  <si>
    <t>Verbe</t>
  </si>
  <si>
    <t>Étape</t>
  </si>
  <si>
    <t>Précision technique</t>
  </si>
  <si>
    <t>Durée</t>
  </si>
  <si>
    <t>STEAK, SAUCE BERCY</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</si>
  <si>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</si>
  <si>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</si>
  <si>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</si>
  <si>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</si>
  <si>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</si>
  <si>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</si>
  <si>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</si>
  <si>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</si>
  <si>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</si>
  <si>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</si>
  <si>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</si>
  <si>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</si>
  <si>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</si>
  <si>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</si>
  <si>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</si>
  <si>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</si>
  <si>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</si>
  <si>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</si>
  <si>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 xml:space="preserve">        ↳ Échalotes ciselées surgelées</t>
  </si>
  <si>
    <t xml:space="preserve">        ↳ Vin blanc sec de cuisson</t>
  </si>
  <si>
    <t xml:space="preserve">        ↳ Fond brun lié au vin blanc (collectivité)</t>
  </si>
  <si>
    <t xml:space="preserve">            ↳ EAU</t>
  </si>
  <si>
    <t xml:space="preserve">            ↳ Vin blanc sec de cuisson</t>
  </si>
  <si>
    <t xml:space="preserve">            ↳ Fonds Brun Lié (Knorr Professional)</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</si>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</sst>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E7*2.8</f>
        <v>12.88</v>
      </c>
    </row>
    <row r="8">
      <c r="A8" t="s" s="9">
        <v>16</v>
      </c>
      <c r="B8" t="s">
        <v>17</v>
      </c>
      <c r="C8" t="s">
        <v>18</v>
      </c>
      <c r="D8" s="4">
        <v>6.2</v>
      </c>
      <c r="E8" s="6">
        <f>D8*$B$2</f>
        <v>6.2</v>
      </c>
      <c r="F8" t="s">
        <v>15</v>
      </c>
      <c r="G8" s="8">
        <f>E8*0.003</f>
        <v>0.0186</v>
      </c>
    </row>
    <row r="9">
      <c r="A9" t="s">
        <v>19</v>
      </c>
      <c r="B9" t="s">
        <v>20</v>
      </c>
      <c r="C9" t="s">
        <v>21</v>
      </c>
      <c r="D9" s="4">
        <v>0.2</v>
      </c>
      <c r="E9" s="6">
        <f>D9*$B$2</f>
        <v>0.2</v>
      </c>
      <c r="F9" t="s">
        <v>22</v>
      </c>
      <c r="G9" s="8">
        <f>E9*0</f>
        <v>0</v>
      </c>
    </row>
    <row r="10">
      <c r="A10" t="s">
        <v>23</v>
      </c>
      <c r="B10" t="s">
        <v>24</v>
      </c>
      <c r="C10" t="s">
        <v>25</v>
      </c>
      <c r="D10" s="4">
        <v>50</v>
      </c>
      <c r="E10" s="6">
        <f>D10*$B$2</f>
        <v>50</v>
      </c>
      <c r="F10" t="s">
        <v>15</v>
      </c>
      <c r="G10" s="8">
        <f>E10*1.05</f>
        <v>52.5</v>
      </c>
    </row>
    <row r="11">
      <c r="A11" t="s">
        <v>26</v>
      </c>
      <c r="B11" t="s">
        <v>27</v>
      </c>
      <c r="C11" t="s">
        <v>28</v>
      </c>
      <c r="D11" s="4">
        <v>25.75</v>
      </c>
      <c r="E11" s="6">
        <f>D11*$B$2</f>
        <v>25.75</v>
      </c>
      <c r="F11" t="s">
        <v>22</v>
      </c>
      <c r="G11" s="8">
        <f>E11*5.2</f>
        <v>133.9</v>
      </c>
    </row>
    <row r="12">
      <c r="A12" t="s">
        <v>29</v>
      </c>
      <c r="B12" t="s">
        <v>30</v>
      </c>
      <c r="C12" t="s">
        <v>31</v>
      </c>
      <c r="D12" s="4">
        <v>7.3</v>
      </c>
      <c r="E12" s="6">
        <f>D12*$B$2</f>
        <v>7.3</v>
      </c>
      <c r="F12" t="s">
        <v>22</v>
      </c>
      <c r="G12" s="8">
        <f>E12*0.35</f>
        <v>2.555</v>
      </c>
    </row>
    <row r="13">
      <c r="A13" t="s">
        <v>32</v>
      </c>
      <c r="B13" t="s">
        <v>33</v>
      </c>
      <c r="C13" t="s">
        <v>34</v>
      </c>
      <c r="D13" s="4">
        <v>1</v>
      </c>
      <c r="E13" s="6">
        <f>D13*$B$2</f>
        <v>1</v>
      </c>
      <c r="F13" t="s">
        <v>22</v>
      </c>
      <c r="G13" s="8">
        <f>E13*7.5</f>
        <v>7.5</v>
      </c>
    </row>
    <row r="14">
      <c r="A14" t="s">
        <v>35</v>
      </c>
      <c r="B14" t="s">
        <v>36</v>
      </c>
      <c r="C14" t="s">
        <v>37</v>
      </c>
      <c r="D14" s="4">
        <v>1300</v>
      </c>
      <c r="E14" s="6">
        <f>D14*$B$2</f>
        <v>1300</v>
      </c>
      <c r="F14" t="s">
        <v>22</v>
      </c>
      <c r="G14" s="8">
        <f>E14*11.7</f>
        <v>15210</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2">
        <v>46</v>
      </c>
      <c r="E2" t="s" s="12"/>
      <c r="F2"/>
    </row>
    <row r="3">
      <c r="A3" t="s">
        <v>47</v>
      </c>
      <c r="B3">
        <v>1</v>
      </c>
      <c r="C3"/>
      <c r="D3" t="inlineStr" s="12">
        <is>
          <t>Mise en place du poste de travail — Vérifiez les DLC, pesez les denrées, sélectionnez le matériel nécessaire. Lavez et désinfectez le matériel et le poste de travail en suivant les protocoles.</t>
        </is>
      </c>
      <c r="E3" t="s" s="12"/>
      <c r="F3"/>
    </row>
    <row r="4">
      <c r="A4" t="s">
        <v>47</v>
      </c>
      <c r="B4">
        <v>2</v>
      </c>
      <c r="C4"/>
      <c r="D4" t="inlineStr" s="12">
        <is>
          <t>Préparations préliminaires — Déconditionnez les steaks suivant la procédure. Égouttez-les dans un bac GN 1/1 H 250 en polycarbonate, muni d'une grille égouttoir. Couvrez et réservez au froid en attente de cuisson.</t>
        </is>
      </c>
      <c r="E4" t="s" s="12"/>
      <c r="F4"/>
    </row>
    <row r="5">
      <c r="A5" t="s">
        <v>47</v>
      </c>
      <c r="B5">
        <v>3</v>
      </c>
      <c r="C5"/>
      <c r="D5"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2"/>
      <c r="F5"/>
    </row>
    <row r="6">
      <c r="A6" t="s">
        <v>47</v>
      </c>
      <c r="B6">
        <v>4</v>
      </c>
      <c r="C6"/>
      <c r="D6"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2"/>
      <c r="F6"/>
    </row>
    <row r="7">
      <c r="A7" t="s">
        <v>48</v>
      </c>
      <c r="B7">
        <v>1</v>
      </c>
      <c r="C7"/>
      <c r="D7" t="s" s="12">
        <v>49</v>
      </c>
      <c r="E7" t="s" s="12"/>
      <c r="F7"/>
    </row>
    <row r="8">
      <c r="A8" t="s">
        <v>48</v>
      </c>
      <c r="B8">
        <v>2</v>
      </c>
      <c r="C8"/>
      <c r="D8"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2"/>
      <c r="F8"/>
    </row>
    <row r="9">
      <c r="A9" t="s">
        <v>50</v>
      </c>
      <c r="B9">
        <v>1</v>
      </c>
      <c r="C9"/>
      <c r="D9" t="s" s="12">
        <v>51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45</v>
      </c>
      <c r="C2" t="s">
        <v>56</v>
      </c>
      <c r="D2" s="6">
        <f>'Besoins'!$B$2*100</f>
        <v>100</v>
      </c>
      <c r="E2" t="s">
        <v>3</v>
      </c>
    </row>
    <row r="3">
      <c r="A3">
        <v>1</v>
      </c>
      <c r="B3" t="s">
        <v>57</v>
      </c>
      <c r="C3" t="s">
        <v>56</v>
      </c>
      <c r="D3" s="6">
        <f>'Besoins'!$B$2*100</f>
        <v>100</v>
      </c>
      <c r="E3" t="s">
        <v>3</v>
      </c>
    </row>
    <row r="4">
      <c r="A4">
        <v>2</v>
      </c>
      <c r="B4" t="s">
        <v>58</v>
      </c>
      <c r="C4" t="s">
        <v>59</v>
      </c>
      <c r="D4" s="6">
        <f>'Besoins'!$B$2*1300</f>
        <v>1300</v>
      </c>
      <c r="E4" t="s">
        <v>22</v>
      </c>
    </row>
    <row r="5">
      <c r="A5">
        <v>2</v>
      </c>
      <c r="B5" t="s">
        <v>60</v>
      </c>
      <c r="C5" t="s">
        <v>59</v>
      </c>
      <c r="D5" s="6">
        <f>'Besoins'!$B$2*50</f>
        <v>50</v>
      </c>
      <c r="E5" t="s">
        <v>15</v>
      </c>
    </row>
    <row r="6">
      <c r="A6">
        <v>2</v>
      </c>
      <c r="B6" t="s">
        <v>61</v>
      </c>
      <c r="C6" t="s">
        <v>59</v>
      </c>
      <c r="D6" s="6">
        <f>'Besoins'!$B$2*25</f>
        <v>25</v>
      </c>
      <c r="E6" t="s">
        <v>22</v>
      </c>
    </row>
    <row r="7">
      <c r="A7">
        <v>2</v>
      </c>
      <c r="B7" t="s">
        <v>62</v>
      </c>
      <c r="C7" t="s">
        <v>59</v>
      </c>
      <c r="D7" s="6">
        <f>'Besoins'!$B$2*7.3</f>
        <v>7.3</v>
      </c>
      <c r="E7" t="s">
        <v>22</v>
      </c>
    </row>
    <row r="8">
      <c r="A8">
        <v>1</v>
      </c>
      <c r="B8" t="s">
        <v>63</v>
      </c>
      <c r="C8" t="s">
        <v>56</v>
      </c>
      <c r="D8" s="6">
        <f>'Besoins'!$B$2*100</f>
        <v>100</v>
      </c>
      <c r="E8" t="s">
        <v>3</v>
      </c>
    </row>
    <row r="9">
      <c r="A9">
        <v>2</v>
      </c>
      <c r="B9" t="s">
        <v>64</v>
      </c>
      <c r="C9" t="s">
        <v>59</v>
      </c>
      <c r="D9" s="6">
        <f>'Besoins'!$B$2*1</f>
        <v>1</v>
      </c>
      <c r="E9" t="s">
        <v>22</v>
      </c>
    </row>
    <row r="10">
      <c r="A10">
        <v>2</v>
      </c>
      <c r="B10" t="s">
        <v>65</v>
      </c>
      <c r="C10" t="s">
        <v>59</v>
      </c>
      <c r="D10" s="6">
        <f>'Besoins'!$B$2*3</f>
        <v>3</v>
      </c>
      <c r="E10" t="s">
        <v>15</v>
      </c>
    </row>
    <row r="11">
      <c r="A11">
        <v>2</v>
      </c>
      <c r="B11" t="s">
        <v>66</v>
      </c>
      <c r="C11" t="s">
        <v>56</v>
      </c>
      <c r="D11" s="6">
        <f>'Besoins'!$B$2*8</f>
        <v>8</v>
      </c>
      <c r="E11" t="s">
        <v>15</v>
      </c>
    </row>
    <row r="12">
      <c r="A12">
        <v>3</v>
      </c>
      <c r="B12" t="s">
        <v>67</v>
      </c>
      <c r="C12" t="s">
        <v>59</v>
      </c>
      <c r="D12" s="6">
        <f>'Besoins'!$B$2*6.2</f>
        <v>6.2</v>
      </c>
      <c r="E12" t="s">
        <v>15</v>
      </c>
    </row>
    <row r="13">
      <c r="A13">
        <v>3</v>
      </c>
      <c r="B13" t="s">
        <v>68</v>
      </c>
      <c r="C13" t="s">
        <v>59</v>
      </c>
      <c r="D13" s="6">
        <f>'Besoins'!$B$2*1.6</f>
        <v>1.6</v>
      </c>
      <c r="E13" t="s">
        <v>15</v>
      </c>
    </row>
    <row r="14">
      <c r="A14">
        <v>3</v>
      </c>
      <c r="B14" t="s">
        <v>69</v>
      </c>
      <c r="C14" t="s">
        <v>59</v>
      </c>
      <c r="D14" s="6">
        <f>'Besoins'!$B$2*0.2</f>
        <v>0.2</v>
      </c>
      <c r="E14" t="s">
        <v>22</v>
      </c>
    </row>
    <row r="15">
      <c r="A15">
        <v>2</v>
      </c>
      <c r="B15" t="s">
        <v>61</v>
      </c>
      <c r="C15" t="s">
        <v>59</v>
      </c>
      <c r="D15" s="6">
        <f>'Besoins'!$B$2*0.75</f>
        <v>0.75</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70</v>
      </c>
      <c r="B1"/>
      <c r="C1"/>
      <c r="D1"/>
    </row>
    <row r="2">
      <c r="A2" t="str" s="13">
        <f>"GRO_CDC_138B · CUI.PV.BOEUF · référence : "&amp;Besoins!B3&amp;" "&amp;Besoins!C3&amp;" · multiplicateur réglable sur la feuille ""Besoins"""</f>
        <v>GRO_CDC_138B · CUI.PV.BOEUF · référence : 100 pc · multiplicateur réglable sur la feuille </v>
      </c>
      <c r="B2"/>
      <c r="C2"/>
      <c r="D2"/>
    </row>
    <row r="3">
      <c r="A3"/>
      <c r="B3"/>
      <c r="C3"/>
      <c r="D3"/>
    </row>
    <row r="4">
      <c r="A4" t="s" s="14">
        <v>71</v>
      </c>
      <c r="B4"/>
      <c r="C4"/>
      <c r="D4"/>
    </row>
    <row r="5">
      <c r="A5" t="s" s="15">
        <v>72</v>
      </c>
      <c r="B5" t="str" s="12">
        <f>Procedure!D2</f>
        <v>Dresser et servir — Déposez un steak dans l'assiette. Nappez de sauce Bercy. Accompagnez de pommes sautées, de pommes frites, etc.</v>
      </c>
      <c r="C5"/>
      <c r="D5"/>
    </row>
    <row r="6">
      <c r="A6"/>
      <c r="B6" t="s">
        <v>73</v>
      </c>
      <c r="C6" s="6">
        <f>'Besoins'!$B$2*100</f>
        <v>100</v>
      </c>
      <c r="D6" t="s">
        <v>3</v>
      </c>
    </row>
    <row r="7">
      <c r="A7"/>
      <c r="B7" t="s">
        <v>74</v>
      </c>
      <c r="C7" s="6">
        <f>'Besoins'!$B$2*100</f>
        <v>100</v>
      </c>
      <c r="D7" t="s">
        <v>3</v>
      </c>
    </row>
    <row r="8">
      <c r="A8"/>
      <c r="B8"/>
      <c r="C8"/>
      <c r="D8"/>
    </row>
    <row r="9">
      <c r="A9" t="s" s="14">
        <v>75</v>
      </c>
      <c r="B9"/>
      <c r="C9"/>
      <c r="D9"/>
    </row>
    <row r="10">
      <c r="A10" t="s" s="15">
        <v>72</v>
      </c>
      <c r="B10" t="str" s="12">
        <f>Procedure!D3</f>
        <v>Mise en place du poste de travail — Vérifiez les DLC, pesez les denrées, sélectionnez le matériel nécessaire. Lavez et désinfectez le matériel et le poste de travail en suivant les protocoles.</v>
      </c>
      <c r="C10"/>
      <c r="D10"/>
    </row>
    <row r="11">
      <c r="A11" t="s" s="15">
        <v>76</v>
      </c>
      <c r="B11" t="str" s="12">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6">
        <f>Besoins!E14</f>
        <v>1300</v>
      </c>
      <c r="D12" t="str">
        <f>Besoins!F14</f>
        <v>kg</v>
      </c>
    </row>
    <row r="13">
      <c r="A13" t="s" s="15">
        <v>77</v>
      </c>
      <c r="B13" t="str" s="12">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6">
        <f>Besoins!E10</f>
        <v>50</v>
      </c>
      <c r="D14" t="str">
        <f>Besoins!F10</f>
        <v>lt</v>
      </c>
    </row>
    <row r="15">
      <c r="A15"/>
      <c r="B15" t="s">
        <v>78</v>
      </c>
      <c r="C15" s="6">
        <f>'Besoins'!$B$2*25</f>
        <v>25</v>
      </c>
      <c r="D15" t="s">
        <v>22</v>
      </c>
    </row>
    <row r="16">
      <c r="A16"/>
      <c r="B16" t="str">
        <f>Besoins!B12</f>
        <v>Sel fin de cuisine</v>
      </c>
      <c r="C16" s="6">
        <f>Besoins!E12</f>
        <v>7.3</v>
      </c>
      <c r="D16" t="str">
        <f>Besoins!F12</f>
        <v>kg</v>
      </c>
    </row>
    <row r="17">
      <c r="A17" t="s" s="15">
        <v>79</v>
      </c>
      <c r="B17" t="str" s="12">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4">
        <v>80</v>
      </c>
      <c r="B19"/>
      <c r="C19"/>
      <c r="D19"/>
    </row>
    <row r="20">
      <c r="A20" t="s" s="15">
        <v>72</v>
      </c>
      <c r="B20" t="str" s="12">
        <f>Procedure!D7</f>
        <v>Mise en place du poste de travail — Vérifiez les DLC, pesez les denrées, sélectionnez le matériel nécessaire.</v>
      </c>
      <c r="C20"/>
      <c r="D20"/>
    </row>
    <row r="21">
      <c r="A21" t="s" s="15">
        <v>76</v>
      </c>
      <c r="B21" t="str" s="12">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6">
        <f>Besoins!E13</f>
        <v>1</v>
      </c>
      <c r="D22" t="str">
        <f>Besoins!F13</f>
        <v>kg</v>
      </c>
    </row>
    <row r="23">
      <c r="A23"/>
      <c r="B23" t="s">
        <v>81</v>
      </c>
      <c r="C23" s="6">
        <f>'Besoins'!$B$2*3</f>
        <v>3</v>
      </c>
      <c r="D23" t="s">
        <v>15</v>
      </c>
    </row>
    <row r="24">
      <c r="A24"/>
      <c r="B24" t="s">
        <v>82</v>
      </c>
      <c r="C24" s="6">
        <f>'Besoins'!$B$2*8</f>
        <v>8</v>
      </c>
      <c r="D24" t="s">
        <v>15</v>
      </c>
    </row>
    <row r="25">
      <c r="A25"/>
      <c r="B25" t="s">
        <v>78</v>
      </c>
      <c r="C25" s="6">
        <f>'Besoins'!$B$2*0.75</f>
        <v>0.75</v>
      </c>
      <c r="D25" t="s">
        <v>22</v>
      </c>
    </row>
    <row r="26">
      <c r="A26"/>
      <c r="B26"/>
      <c r="C26"/>
      <c r="D26"/>
    </row>
    <row r="27">
      <c r="A27" t="s" s="14">
        <v>83</v>
      </c>
      <c r="B27"/>
      <c r="C27"/>
      <c r="D27"/>
    </row>
    <row r="28">
      <c r="A28" t="s" s="15">
        <v>72</v>
      </c>
      <c r="B28" t="str" s="12">
        <f>Procedure!D9</f>
        <v>Réhydrater la poudre déshydratée dans l'eau chaude puis ajouter le vin blanc. Porter à ébullition légère et laisser réduire quelques minutes.</v>
      </c>
      <c r="C28"/>
      <c r="D28"/>
    </row>
    <row r="29">
      <c r="A29"/>
      <c r="B29" t="str">
        <f>Besoins!B8</f>
        <v>EAU</v>
      </c>
      <c r="C29" s="6">
        <f>Besoins!E8</f>
        <v>6.2</v>
      </c>
      <c r="D29" t="str">
        <f>Besoins!F8</f>
        <v>lt</v>
      </c>
    </row>
    <row r="30">
      <c r="A30"/>
      <c r="B30" t="s">
        <v>81</v>
      </c>
      <c r="C30" s="6">
        <f>'Besoins'!$B$2*1.6</f>
        <v>1.6</v>
      </c>
      <c r="D30" t="s">
        <v>15</v>
      </c>
    </row>
    <row r="31">
      <c r="A31"/>
      <c r="B31" t="str">
        <f>Besoins!B9</f>
        <v>Fonds Brun Lié (Knorr Professional)</v>
      </c>
      <c r="C31" s="6">
        <f>Besoins!E9</f>
        <v>0.2</v>
      </c>
      <c r="D31" t="str">
        <f>Besoins!F9</f>
        <v>kg</v>
      </c>
    </row>
    <row r="32">
      <c r="A32"/>
      <c r="B32"/>
      <c r="C32"/>
      <c r="D32"/>
    </row>
    <row r="33">
      <c r="A33" t="s" s="16">
        <v>84</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2026-09-23T19:52:10Z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2026-09-23T19:52:10Z</dcterms:modified>
  <cp:revision>1</cp:revision>
</cp:coreProperties>
</file>