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<sst xmlns="http://schemas.openxmlformats.org/spreadsheetml/2006/main" count="84" uniqueCount="84">
  <si>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</si>
  <si>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</si>
  <si>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</si>
  <si>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</si>
  <si>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</si>
  <si>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</si>
  <si>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</si>
  <si>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</si>
  <si>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</si>
  <si>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</si>
  <si>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</si>
  <si>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</si>
  <si>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</si>
  <si>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</si>
  <si>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</si>
  <si>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</si>
  <si>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</si>
  <si>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</si>
  <si>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</si>
  <si>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</si>
  <si>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</si>
  <si>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</si>
  <si>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</si>
  <si>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</si>
  <si>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</si>
  <si>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</si>
  <si>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</si>
  <si>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</si>
  <si>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</si>
  <si>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</si>
  <si>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</si>
  <si>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</si>
  <si>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</si>
  <si>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</si>
  <si>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</si>
  <si>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</si>
  <si>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</si>
  <si>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</si>
  <si>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</si>
  <si>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</si>
  <si>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</si>
  <si>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</si>
  <si>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</si>
  <si>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</si>
  <si>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</si>
  <si>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</si>
  <si>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Recette</t>
  </si>
  <si>
    <t>#</t>
  </si>
  <si>
    <t>Verbe</t>
  </si>
  <si>
    <t>Étape</t>
  </si>
  <si>
    <t>Précision technique</t>
  </si>
  <si>
    <t>Durée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</si>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</sst>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0.75</v>
      </c>
      <c r="E12" s="6">
        <f>D12*$B$2</f>
        <v>0.75</v>
      </c>
      <c r="F12" t="s">
        <v>25</v>
      </c>
      <c r="G12" s="8">
        <f>E12*5.2</f>
        <v>3.9</v>
      </c>
    </row>
    <row r="13">
      <c r="A13" t="s">
        <v>32</v>
      </c>
      <c r="B13" t="s">
        <v>33</v>
      </c>
      <c r="C13" t="s">
        <v>34</v>
      </c>
      <c r="D13" s="4">
        <v>0.75</v>
      </c>
      <c r="E13" s="6">
        <f>D13*$B$2</f>
        <v>0.75</v>
      </c>
      <c r="F13" t="s">
        <v>15</v>
      </c>
      <c r="G13" s="8">
        <f>E13*2.2</f>
        <v>1.65</v>
      </c>
    </row>
    <row r="14">
      <c r="A14" t="s">
        <v>35</v>
      </c>
      <c r="B14" t="s">
        <v>36</v>
      </c>
      <c r="C14" t="s">
        <v>37</v>
      </c>
      <c r="D14" s="4">
        <v>0.073</v>
      </c>
      <c r="E14" s="6">
        <f>D14*$B$2</f>
        <v>0.073</v>
      </c>
      <c r="F14" t="s">
        <v>25</v>
      </c>
      <c r="G14" s="8">
        <f>E14*0.35</f>
        <v>0.02555</v>
      </c>
    </row>
    <row r="15">
      <c r="A15" t="s">
        <v>38</v>
      </c>
      <c r="B15" t="s">
        <v>39</v>
      </c>
      <c r="C15" t="s">
        <v>40</v>
      </c>
      <c r="D15" s="4">
        <v>1.5</v>
      </c>
      <c r="E15" s="6">
        <f>D15*$B$2</f>
        <v>1.5</v>
      </c>
      <c r="F15" t="s">
        <v>25</v>
      </c>
      <c r="G15" s="8">
        <f>E15*1.46</f>
        <v>2.19</v>
      </c>
    </row>
    <row r="16">
      <c r="A16" t="s">
        <v>41</v>
      </c>
      <c r="B16" t="s">
        <v>42</v>
      </c>
      <c r="C16" t="s">
        <v>40</v>
      </c>
      <c r="D16" s="4">
        <v>0.5</v>
      </c>
      <c r="E16" s="6">
        <f>D16*$B$2</f>
        <v>0.5</v>
      </c>
      <c r="F16" t="s">
        <v>25</v>
      </c>
      <c r="G16" s="8">
        <f>E16*7.5</f>
        <v>3.75</v>
      </c>
    </row>
    <row r="17">
      <c r="A17" t="s">
        <v>43</v>
      </c>
      <c r="B17" t="s">
        <v>44</v>
      </c>
      <c r="C17" t="s">
        <v>40</v>
      </c>
      <c r="D17" s="4">
        <v>0.5</v>
      </c>
      <c r="E17" s="6">
        <f>D17*$B$2</f>
        <v>0.5</v>
      </c>
      <c r="F17" t="s">
        <v>25</v>
      </c>
      <c r="G17" s="8">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s" s="12">
        <v>53</v>
      </c>
      <c r="E3" t="s" s="12"/>
      <c r="F3"/>
    </row>
    <row r="4">
      <c r="A4" t="s">
        <v>52</v>
      </c>
      <c r="B4">
        <v>3</v>
      </c>
      <c r="C4"/>
      <c r="D4"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2"/>
      <c r="F4"/>
    </row>
    <row r="5">
      <c r="A5" t="s">
        <v>54</v>
      </c>
      <c r="B5">
        <v>1</v>
      </c>
      <c r="C5" t="s">
        <v>55</v>
      </c>
      <c r="D5" t="s" s="12">
        <v>56</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'Besoins'!$B$2*1.5</f>
        <v>1.5</v>
      </c>
      <c r="E3" t="s">
        <v>25</v>
      </c>
    </row>
    <row r="4">
      <c r="A4">
        <v>1</v>
      </c>
      <c r="B4" t="s">
        <v>64</v>
      </c>
      <c r="C4" t="s">
        <v>63</v>
      </c>
      <c r="D4" s="6">
        <f>'Besoins'!$B$2*0.5</f>
        <v>0.5</v>
      </c>
      <c r="E4" t="s">
        <v>25</v>
      </c>
    </row>
    <row r="5">
      <c r="A5">
        <v>1</v>
      </c>
      <c r="B5" t="s">
        <v>65</v>
      </c>
      <c r="C5" t="s">
        <v>63</v>
      </c>
      <c r="D5" s="6">
        <f>'Besoins'!$B$2*0.5</f>
        <v>0.5</v>
      </c>
      <c r="E5" t="s">
        <v>25</v>
      </c>
    </row>
    <row r="6">
      <c r="A6">
        <v>1</v>
      </c>
      <c r="B6" t="s">
        <v>66</v>
      </c>
      <c r="C6" t="s">
        <v>63</v>
      </c>
      <c r="D6" s="6">
        <f>'Besoins'!$B$2*0.25</f>
        <v>0.25</v>
      </c>
      <c r="E6" t="s">
        <v>25</v>
      </c>
    </row>
    <row r="7">
      <c r="A7">
        <v>1</v>
      </c>
      <c r="B7" t="s">
        <v>67</v>
      </c>
      <c r="C7" t="s">
        <v>63</v>
      </c>
      <c r="D7" s="6">
        <f>'Besoins'!$B$2*0.35</f>
        <v>0.35</v>
      </c>
      <c r="E7" t="s">
        <v>25</v>
      </c>
    </row>
    <row r="8">
      <c r="A8">
        <v>1</v>
      </c>
      <c r="B8" t="s">
        <v>68</v>
      </c>
      <c r="C8" t="s">
        <v>63</v>
      </c>
      <c r="D8" s="6">
        <f>'Besoins'!$B$2*0.2</f>
        <v>0.2</v>
      </c>
      <c r="E8" t="s">
        <v>15</v>
      </c>
    </row>
    <row r="9">
      <c r="A9">
        <v>1</v>
      </c>
      <c r="B9" t="s">
        <v>69</v>
      </c>
      <c r="C9" t="s">
        <v>63</v>
      </c>
      <c r="D9" s="6">
        <f>'Besoins'!$B$2*3</f>
        <v>3</v>
      </c>
      <c r="E9" t="s">
        <v>15</v>
      </c>
    </row>
    <row r="10">
      <c r="A10">
        <v>1</v>
      </c>
      <c r="B10" t="s">
        <v>70</v>
      </c>
      <c r="C10" t="s">
        <v>61</v>
      </c>
      <c r="D10" s="6">
        <f>'Besoins'!$B$2*8</f>
        <v>8</v>
      </c>
      <c r="E10" t="s">
        <v>15</v>
      </c>
    </row>
    <row r="11">
      <c r="A11">
        <v>2</v>
      </c>
      <c r="B11" t="s">
        <v>71</v>
      </c>
      <c r="C11" t="s">
        <v>63</v>
      </c>
      <c r="D11" s="6">
        <f>'Besoins'!$B$2*7.8</f>
        <v>7.8</v>
      </c>
      <c r="E11" t="s">
        <v>15</v>
      </c>
    </row>
    <row r="12">
      <c r="A12">
        <v>2</v>
      </c>
      <c r="B12" t="s">
        <v>72</v>
      </c>
      <c r="C12" t="s">
        <v>63</v>
      </c>
      <c r="D12" s="6">
        <f>'Besoins'!$B$2*0.2</f>
        <v>0.2</v>
      </c>
      <c r="E12" t="s">
        <v>25</v>
      </c>
    </row>
    <row r="13">
      <c r="A13">
        <v>1</v>
      </c>
      <c r="B13" t="s">
        <v>66</v>
      </c>
      <c r="C13" t="s">
        <v>63</v>
      </c>
      <c r="D13" s="6">
        <f>'Besoins'!$B$2*0.5</f>
        <v>0.5</v>
      </c>
      <c r="E13" t="s">
        <v>25</v>
      </c>
    </row>
    <row r="14">
      <c r="A14">
        <v>1</v>
      </c>
      <c r="B14" t="s">
        <v>73</v>
      </c>
      <c r="C14" t="s">
        <v>63</v>
      </c>
      <c r="D14" s="6">
        <f>'Besoins'!$B$2*0.75</f>
        <v>0.75</v>
      </c>
      <c r="E14" t="s">
        <v>15</v>
      </c>
    </row>
    <row r="15">
      <c r="A15">
        <v>1</v>
      </c>
      <c r="B15" t="s">
        <v>74</v>
      </c>
      <c r="C15" t="s">
        <v>63</v>
      </c>
      <c r="D15" s="6">
        <f>'Besoins'!$B$2*0.073</f>
        <v>0.073</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75</v>
      </c>
      <c r="B1"/>
      <c r="C1"/>
      <c r="D1"/>
    </row>
    <row r="2">
      <c r="A2" t="str" s="13">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nécessaire. Lavez et désinfectez le matériel et le poste de travail en suivant les protocoles.</v>
      </c>
      <c r="C5"/>
      <c r="D5"/>
    </row>
    <row r="6">
      <c r="A6" t="s" s="15">
        <v>78</v>
      </c>
      <c r="B6" t="str" s="12">
        <f>Procedure!D3</f>
        <v>Préparations préliminaires — Détaillez le beurre de liaison en parcelles. Réservez dans une calotte.</v>
      </c>
      <c r="C6"/>
      <c r="D6"/>
    </row>
    <row r="7">
      <c r="A7"/>
      <c r="B7" t="s">
        <v>79</v>
      </c>
      <c r="C7" s="6">
        <f>'Besoins'!$B$2*0.5</f>
        <v>0.5</v>
      </c>
      <c r="D7" t="s">
        <v>25</v>
      </c>
    </row>
    <row r="8">
      <c r="A8" t="s" s="15">
        <v>80</v>
      </c>
      <c r="B8" t="str" s="12">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6">
        <f>Besoins!E15</f>
        <v>1.5</v>
      </c>
      <c r="D9" t="str">
        <f>Besoins!F15</f>
        <v>kg</v>
      </c>
    </row>
    <row r="10">
      <c r="A10"/>
      <c r="B10" t="str">
        <f>Besoins!B17</f>
        <v>Oignons émincés surgelés</v>
      </c>
      <c r="C10" s="6">
        <f>Besoins!E17</f>
        <v>0.5</v>
      </c>
      <c r="D10" t="str">
        <f>Besoins!F17</f>
        <v>kg</v>
      </c>
    </row>
    <row r="11">
      <c r="A11"/>
      <c r="B11" t="str">
        <f>Besoins!B16</f>
        <v>Échalotes ciselées surgelées</v>
      </c>
      <c r="C11" s="6">
        <f>Besoins!E16</f>
        <v>0.5</v>
      </c>
      <c r="D11" t="str">
        <f>Besoins!F16</f>
        <v>kg</v>
      </c>
    </row>
    <row r="12">
      <c r="A12"/>
      <c r="B12" t="str">
        <f>Besoins!B10</f>
        <v>Poivre noir mignonnette (concassé)</v>
      </c>
      <c r="C12" s="6">
        <f>Besoins!E10</f>
        <v>0.35</v>
      </c>
      <c r="D12" t="str">
        <f>Besoins!F10</f>
        <v>kg</v>
      </c>
    </row>
    <row r="13">
      <c r="A13"/>
      <c r="B13" t="str">
        <f>Besoins!B7</f>
        <v>Cognac VS (flambé, sauce)</v>
      </c>
      <c r="C13" s="6">
        <f>Besoins!E7</f>
        <v>0.2</v>
      </c>
      <c r="D13" t="str">
        <f>Besoins!F7</f>
        <v>lt</v>
      </c>
    </row>
    <row r="14">
      <c r="A14"/>
      <c r="B14" t="str">
        <f>Besoins!B8</f>
        <v>Vin blanc sec de cuisson</v>
      </c>
      <c r="C14" s="6">
        <f>Besoins!E8</f>
        <v>3</v>
      </c>
      <c r="D14" t="str">
        <f>Besoins!F8</f>
        <v>lt</v>
      </c>
    </row>
    <row r="15">
      <c r="A15"/>
      <c r="B15" t="s">
        <v>81</v>
      </c>
      <c r="C15" s="6">
        <f>'Besoins'!$B$2*8</f>
        <v>8</v>
      </c>
      <c r="D15" t="s">
        <v>15</v>
      </c>
    </row>
    <row r="16">
      <c r="A16"/>
      <c r="B16" t="str">
        <f>Besoins!B13</f>
        <v>Crème fraîche liquide 15% MG allégée</v>
      </c>
      <c r="C16" s="6">
        <f>Besoins!E13</f>
        <v>0.75</v>
      </c>
      <c r="D16" t="str">
        <f>Besoins!F13</f>
        <v>lt</v>
      </c>
    </row>
    <row r="17">
      <c r="A17"/>
      <c r="B17" t="str">
        <f>Besoins!B14</f>
        <v>Sel fin de cuisine</v>
      </c>
      <c r="C17" s="6">
        <f>Besoins!E14</f>
        <v>0.073</v>
      </c>
      <c r="D17" t="str">
        <f>Besoins!F14</f>
        <v>kg</v>
      </c>
    </row>
    <row r="18">
      <c r="A18"/>
      <c r="B18" t="s">
        <v>79</v>
      </c>
      <c r="C18" s="6">
        <f>'Besoins'!$B$2*0.25</f>
        <v>0.25</v>
      </c>
      <c r="D18" t="s">
        <v>25</v>
      </c>
    </row>
    <row r="19">
      <c r="A19"/>
      <c r="B19"/>
      <c r="C19"/>
      <c r="D19"/>
    </row>
    <row r="20">
      <c r="A20" t="s" s="14">
        <v>82</v>
      </c>
      <c r="B20"/>
      <c r="C20"/>
      <c r="D20"/>
    </row>
    <row r="21">
      <c r="A21" t="s" s="15">
        <v>77</v>
      </c>
      <c r="B21" t="str" s="12">
        <f>"[DISSOUDRE] "&amp;Procedure!D5</f>
        <v>[DISSOUDRE] Délayer la poudre dans l'eau froide en fouettant, puis porter à ébullition en remuant régulièrement.</v>
      </c>
      <c r="C21"/>
      <c r="D21"/>
    </row>
    <row r="22">
      <c r="A22"/>
      <c r="B22" t="str">
        <f>Besoins!B9</f>
        <v>EAU</v>
      </c>
      <c r="C22" s="6">
        <f>Besoins!E9</f>
        <v>7.8</v>
      </c>
      <c r="D22" t="str">
        <f>Besoins!F9</f>
        <v>lt</v>
      </c>
    </row>
    <row r="23">
      <c r="A23"/>
      <c r="B23" t="str">
        <f>Besoins!B11</f>
        <v>Fonds Brun Lié (Knorr Professional)</v>
      </c>
      <c r="C23" s="6">
        <f>Besoins!E11</f>
        <v>0.2</v>
      </c>
      <c r="D23" t="str">
        <f>Besoins!F11</f>
        <v>kg</v>
      </c>
    </row>
    <row r="24">
      <c r="A24"/>
      <c r="B24"/>
      <c r="C24"/>
      <c r="D24"/>
    </row>
    <row r="25">
      <c r="A25" t="s" s="16">
        <v>83</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2026-09-23T19:51:56Z</dcterms:modified>
  <cp:revision>1</cp:revision>
</cp:coreProperties>
</file>