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<sst xmlns="http://schemas.openxmlformats.org/spreadsheetml/2006/main" count="139" uniqueCount="139">
  <si>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</si>
  <si>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</si>
  <si>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Navarin d'agneau aux herbes de la garrigue</t>
  </si>
  <si>
    <t>Code</t>
  </si>
  <si>
    <t>GRO_CDC_128</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</si>
  <si>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</si>
  <si>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</si>
  <si>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</si>
  <si>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</si>
  <si>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</si>
  <si>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</si>
  <si>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</si>
  <si>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</si>
  <si>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</si>
  <si>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</si>
  <si>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</si>
  <si>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</si>
  <si>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</si>
  <si>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</si>
  <si>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</si>
  <si>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</si>
  <si>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</si>
  <si>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</si>
  <si>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</si>
  <si>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</si>
  <si>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</si>
  <si>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</si>
  <si>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</si>
  <si>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</si>
  <si>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</si>
  <si>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</si>
  <si>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</si>
  <si>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</si>
  <si>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</si>
  <si>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</si>
  <si>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</si>
  <si>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</si>
  <si>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</si>
  <si>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</si>
  <si>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</si>
  <si>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</si>
  <si>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</si>
  <si>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</si>
  <si>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</si>
  <si>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</si>
  <si>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</si>
  <si>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</si>
  <si>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</si>
  <si>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</si>
  <si>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</si>
  <si>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</si>
  <si>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</si>
  <si>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</si>
  <si>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</si>
  <si>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</si>
  <si>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</si>
  <si>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</si>
  <si>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</si>
  <si>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</si>
  <si>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</si>
  <si>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</si>
  <si>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</si>
  <si>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</si>
  <si>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</si>
  <si>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</si>
  <si>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</si>
  <si>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</si>
  <si>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</si>
  <si>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</si>
  <si>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</si>
  <si>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</si>
  <si>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RNMS00811</t>
  </si>
  <si>
    <t>Persil haché IQF</t>
  </si>
  <si>
    <t>RNMS00786</t>
  </si>
  <si>
    <t>Petits oignons blancs surgelés</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</si>
  <si>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</si>
  <si>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</si>
  <si>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</si>
  <si>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</si>
  <si>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</si>
  <si>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</si>
  <si>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</si>
  <si>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</si>
  <si>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</si>
  <si>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</si>
  <si>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</si>
  <si>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</si>
  <si>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Persil haché IQF</t>
  </si>
  <si>
    <t xml:space="preserve">    ↳ Oignons émincés surgelés</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</si>
  <si>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</si>
  <si>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</si>
  <si>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</si>
  <si>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</si>
  <si>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</si>
  <si>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</si>
  <si>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 xml:space="preserve">    ↳ Ail haché IQF</t>
  </si>
  <si>
    <t xml:space="preserve">    ↳ Huile de tournesol raffinée vrac</t>
  </si>
  <si>
    <t xml:space="preserve">    ↳ Bouquet garni sachet dose</t>
  </si>
  <si>
    <t xml:space="preserve">    ↳ Fond brun lie reconstitue (collectivite)</t>
  </si>
  <si>
    <t>Préparations de base collectivité</t>
  </si>
  <si>
    <t xml:space="preserve">        ↳ EAU</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</si>
  <si>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</si>
  <si>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</si>
  <si>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</si>
  <si>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</si>
  <si>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Farine de blé T55</t>
  </si>
  <si>
    <t xml:space="preserve">    ↳ Herbes de Provence</t>
  </si>
  <si>
    <t xml:space="preserve">    ↳ Sel fin de cuisine</t>
  </si>
  <si>
    <t xml:space="preserve">    ↳ Poivre noir moulu</t>
  </si>
  <si>
    <t>Recette</t>
  </si>
  <si>
    <t>#</t>
  </si>
  <si>
    <t>Verbe</t>
  </si>
  <si>
    <t>Étape</t>
  </si>
  <si>
    <t>Précision technique</t>
  </si>
  <si>
    <t>Durée</t>
  </si>
  <si>
    <t>Dresser et servir — Servir 2 morceaux de viande garnis de petits oignons grelots glacés à brun par assiette. Persiller au départ de l'assiette.</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</si>
  <si>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</si>
  <si>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</si>
  <si>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</si>
  <si>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Fond brun lie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</si>
  <si>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</si>
  <si>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</si>
  <si>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</si>
  <si>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</si>
  <si>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Navarin d'agneau aux herbes de la garrigue</t>
  </si>
  <si>
    <t>Navarin d'agneau aux herbes de la garrigue  GRO_CDC_128</t>
  </si>
  <si>
    <t>1.</t>
  </si>
  <si>
    <t>2.</t>
  </si>
  <si>
    <t xml:space="preserve">    Fond brun lie reconstitue (collectivite)</t>
  </si>
  <si>
    <t xml:space="preserve">    Concentré de tomate — 1 boîte 4/4 (pièce)</t>
  </si>
  <si>
    <t>3.</t>
  </si>
  <si>
    <t xml:space="preserve">    PETITS OIGNONS GRELOTS GLACES A BRUN ET A BLANC</t>
  </si>
  <si>
    <t>4.</t>
  </si>
  <si>
    <t xml:space="preserve">    Sel fin de cuisine</t>
  </si>
  <si>
    <t>5.</t>
  </si>
  <si>
    <t>↳ PETITS OIGNONS GRELOTS GLACES A BRUN ET A BLANC  GRO_CDC_169</t>
  </si>
  <si>
    <t>↳ Fond brun lie reconstitue (collectivite)  GRO-FOND-BRUN</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</si>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</sst>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445.931775</v>
      </c>
    </row>
    <row r="12">
      <c r="A12" t="s" s="3">
        <v>16</v>
      </c>
      <c r="B12" s="4">
        <v>445.931775</v>
      </c>
    </row>
    <row r="13">
      <c r="A13"/>
      <c r="B13"/>
    </row>
    <row r="14">
      <c r="A14" t="s" s="5">
        <v>17</v>
      </c>
      <c r="B14" t="s" s="5">
        <v>14</v>
      </c>
    </row>
    <row r="15">
      <c r="A15" t="s" s="5">
        <v>18</v>
      </c>
      <c r="B15" s="6">
        <v>445.931775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E7*12.6</f>
        <v>12.6</v>
      </c>
    </row>
    <row r="8">
      <c r="A8" t="s" s="12">
        <v>34</v>
      </c>
      <c r="B8" t="s">
        <v>35</v>
      </c>
      <c r="C8" t="s">
        <v>36</v>
      </c>
      <c r="D8" s="9">
        <v>11.7</v>
      </c>
      <c r="E8" s="11">
        <f>D8*$B$2</f>
        <v>11.7</v>
      </c>
      <c r="F8" t="s">
        <v>37</v>
      </c>
      <c r="G8" s="4">
        <f>E8*0.003</f>
        <v>0.0351</v>
      </c>
    </row>
    <row r="9">
      <c r="A9" t="s">
        <v>38</v>
      </c>
      <c r="B9" t="s">
        <v>39</v>
      </c>
      <c r="C9" t="s">
        <v>40</v>
      </c>
      <c r="D9" s="9">
        <v>0.007</v>
      </c>
      <c r="E9" s="11">
        <f>D9*$B$2</f>
        <v>0.007</v>
      </c>
      <c r="F9" t="s">
        <v>41</v>
      </c>
      <c r="G9" s="4">
        <f>E9*12.5</f>
        <v>0.0875</v>
      </c>
    </row>
    <row r="10">
      <c r="A10" t="s">
        <v>42</v>
      </c>
      <c r="B10" t="s">
        <v>43</v>
      </c>
      <c r="C10" t="s">
        <v>44</v>
      </c>
      <c r="D10" s="9">
        <v>1</v>
      </c>
      <c r="E10" s="11">
        <f>D10*$B$2</f>
        <v>1</v>
      </c>
      <c r="F10" t="s">
        <v>41</v>
      </c>
      <c r="G10" s="4">
        <f>E10*14</f>
        <v>14</v>
      </c>
    </row>
    <row r="11">
      <c r="A11" t="s">
        <v>45</v>
      </c>
      <c r="B11" t="s">
        <v>46</v>
      </c>
      <c r="C11" t="s">
        <v>47</v>
      </c>
      <c r="D11" s="9">
        <v>0.06</v>
      </c>
      <c r="E11" s="11">
        <f>D11*$B$2</f>
        <v>0.06</v>
      </c>
      <c r="F11" t="s">
        <v>41</v>
      </c>
      <c r="G11" s="4">
        <f>E11*9.5</f>
        <v>0.57</v>
      </c>
    </row>
    <row r="12">
      <c r="A12" t="s">
        <v>48</v>
      </c>
      <c r="B12" t="s">
        <v>49</v>
      </c>
      <c r="C12" t="s">
        <v>50</v>
      </c>
      <c r="D12" s="9">
        <v>0.5</v>
      </c>
      <c r="E12" s="11">
        <f>D12*$B$2</f>
        <v>0.5</v>
      </c>
      <c r="F12" t="s">
        <v>41</v>
      </c>
      <c r="G12" s="4">
        <f>E12*0.56</f>
        <v>0.28</v>
      </c>
    </row>
    <row r="13">
      <c r="A13" t="s">
        <v>51</v>
      </c>
      <c r="B13" t="s">
        <v>52</v>
      </c>
      <c r="C13" t="s">
        <v>53</v>
      </c>
      <c r="D13" s="9">
        <v>0.3</v>
      </c>
      <c r="E13" s="11">
        <f>D13*$B$2</f>
        <v>0.3</v>
      </c>
      <c r="F13" t="s">
        <v>41</v>
      </c>
      <c r="G13" s="4">
        <f>E13*0</f>
        <v>0</v>
      </c>
    </row>
    <row r="14">
      <c r="A14" t="s">
        <v>54</v>
      </c>
      <c r="B14" t="s">
        <v>55</v>
      </c>
      <c r="C14" t="s">
        <v>56</v>
      </c>
      <c r="D14" s="9">
        <v>1</v>
      </c>
      <c r="E14" s="11">
        <f>D14*$B$2</f>
        <v>1</v>
      </c>
      <c r="F14" t="s">
        <v>37</v>
      </c>
      <c r="G14" s="4">
        <f>E14*1.05</f>
        <v>1.05</v>
      </c>
    </row>
    <row r="15">
      <c r="A15" t="s">
        <v>57</v>
      </c>
      <c r="B15" t="s">
        <v>58</v>
      </c>
      <c r="C15" t="s">
        <v>59</v>
      </c>
      <c r="D15" s="9">
        <v>0.15</v>
      </c>
      <c r="E15" s="11">
        <f>D15*$B$2</f>
        <v>0.15</v>
      </c>
      <c r="F15" t="s">
        <v>41</v>
      </c>
      <c r="G15" s="4">
        <f>E15*5.2</f>
        <v>0.78</v>
      </c>
    </row>
    <row r="16">
      <c r="A16" t="s">
        <v>60</v>
      </c>
      <c r="B16" t="s">
        <v>61</v>
      </c>
      <c r="C16" t="s">
        <v>62</v>
      </c>
      <c r="D16" s="9">
        <v>0.0805</v>
      </c>
      <c r="E16" s="11">
        <f>D16*$B$2</f>
        <v>0.0805</v>
      </c>
      <c r="F16" t="s">
        <v>41</v>
      </c>
      <c r="G16" s="4">
        <f>E16*0.35</f>
        <v>0.028175</v>
      </c>
    </row>
    <row r="17">
      <c r="A17" t="s">
        <v>63</v>
      </c>
      <c r="B17" t="s">
        <v>64</v>
      </c>
      <c r="C17" t="s">
        <v>65</v>
      </c>
      <c r="D17" s="9">
        <v>0.075</v>
      </c>
      <c r="E17" s="11">
        <f>D17*$B$2</f>
        <v>0.075</v>
      </c>
      <c r="F17" t="s">
        <v>41</v>
      </c>
      <c r="G17" s="4">
        <f>E17*0.82</f>
        <v>0.0615</v>
      </c>
    </row>
    <row r="18">
      <c r="A18" t="s">
        <v>66</v>
      </c>
      <c r="B18" t="s">
        <v>67</v>
      </c>
      <c r="C18" t="s">
        <v>68</v>
      </c>
      <c r="D18" s="9">
        <v>0.2</v>
      </c>
      <c r="E18" s="11">
        <f>D18*$B$2</f>
        <v>0.2</v>
      </c>
      <c r="F18" t="s">
        <v>41</v>
      </c>
      <c r="G18" s="4">
        <f>E18*9.26</f>
        <v>1.852</v>
      </c>
    </row>
    <row r="19">
      <c r="A19" t="s">
        <v>69</v>
      </c>
      <c r="B19" t="s">
        <v>70</v>
      </c>
      <c r="C19" t="s">
        <v>68</v>
      </c>
      <c r="D19" s="9">
        <v>3</v>
      </c>
      <c r="E19" s="11">
        <f>D19*$B$2</f>
        <v>3</v>
      </c>
      <c r="F19" t="s">
        <v>41</v>
      </c>
      <c r="G19" s="4">
        <f>E19*3.89</f>
        <v>11.67</v>
      </c>
    </row>
    <row r="20">
      <c r="A20" t="s">
        <v>71</v>
      </c>
      <c r="B20" t="s">
        <v>72</v>
      </c>
      <c r="C20" t="s">
        <v>68</v>
      </c>
      <c r="D20" s="9">
        <v>0.25</v>
      </c>
      <c r="E20" s="11">
        <f>D20*$B$2</f>
        <v>0.25</v>
      </c>
      <c r="F20" t="s">
        <v>41</v>
      </c>
      <c r="G20" s="4">
        <f>E20*7.07</f>
        <v>1.7675</v>
      </c>
    </row>
    <row r="21">
      <c r="A21" t="s">
        <v>73</v>
      </c>
      <c r="B21" t="s">
        <v>74</v>
      </c>
      <c r="C21" t="s">
        <v>68</v>
      </c>
      <c r="D21" s="9">
        <v>3</v>
      </c>
      <c r="E21" s="11">
        <f>D21*$B$2</f>
        <v>3</v>
      </c>
      <c r="F21" t="s">
        <v>41</v>
      </c>
      <c r="G21" s="4">
        <f>E21*3.85</f>
        <v>11.55</v>
      </c>
    </row>
    <row r="22">
      <c r="A22" t="s">
        <v>75</v>
      </c>
      <c r="B22" t="s">
        <v>76</v>
      </c>
      <c r="C22" t="s">
        <v>77</v>
      </c>
      <c r="D22" s="9">
        <v>16</v>
      </c>
      <c r="E22" s="11">
        <f>D22*$B$2</f>
        <v>16</v>
      </c>
      <c r="F22" t="s">
        <v>41</v>
      </c>
      <c r="G22" s="4">
        <f>E22*24.35</f>
        <v>389.6</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v>
      </c>
      <c r="E2" t="s">
        <v>24</v>
      </c>
      <c r="F2" t="s">
        <v>84</v>
      </c>
    </row>
    <row r="3">
      <c r="A3">
        <v>1</v>
      </c>
      <c r="B3" t="s">
        <v>85</v>
      </c>
      <c r="C3" t="s">
        <v>86</v>
      </c>
      <c r="D3" s="11">
        <v>16</v>
      </c>
      <c r="E3" t="s">
        <v>41</v>
      </c>
      <c r="F3" t="s">
        <v>77</v>
      </c>
    </row>
    <row r="4">
      <c r="A4">
        <v>1</v>
      </c>
      <c r="B4" t="s">
        <v>87</v>
      </c>
      <c r="C4" t="s">
        <v>86</v>
      </c>
      <c r="D4" s="11">
        <v>0.25</v>
      </c>
      <c r="E4" t="s">
        <v>41</v>
      </c>
      <c r="F4" t="s">
        <v>68</v>
      </c>
    </row>
    <row r="5">
      <c r="A5">
        <v>1</v>
      </c>
      <c r="B5" t="s">
        <v>88</v>
      </c>
      <c r="C5" t="s">
        <v>86</v>
      </c>
      <c r="D5" s="11">
        <v>3</v>
      </c>
      <c r="E5" t="s">
        <v>41</v>
      </c>
      <c r="F5" t="s">
        <v>68</v>
      </c>
    </row>
    <row r="6">
      <c r="A6">
        <v>1</v>
      </c>
      <c r="B6" t="s">
        <v>89</v>
      </c>
      <c r="C6" t="s">
        <v>83</v>
      </c>
      <c r="D6" s="11">
        <v>75</v>
      </c>
      <c r="E6" t="s">
        <v>24</v>
      </c>
      <c r="F6" t="s">
        <v>90</v>
      </c>
    </row>
    <row r="7">
      <c r="A7">
        <v>2</v>
      </c>
      <c r="B7" t="s">
        <v>91</v>
      </c>
      <c r="C7" t="s">
        <v>86</v>
      </c>
      <c r="D7" s="11">
        <v>3</v>
      </c>
      <c r="E7" t="s">
        <v>41</v>
      </c>
      <c r="F7" t="s">
        <v>68</v>
      </c>
    </row>
    <row r="8">
      <c r="A8">
        <v>2</v>
      </c>
      <c r="B8" t="s">
        <v>92</v>
      </c>
      <c r="C8" t="s">
        <v>86</v>
      </c>
      <c r="D8" s="11">
        <v>0.15</v>
      </c>
      <c r="E8" t="s">
        <v>41</v>
      </c>
      <c r="F8" t="s">
        <v>59</v>
      </c>
    </row>
    <row r="9">
      <c r="A9">
        <v>2</v>
      </c>
      <c r="B9" t="s">
        <v>93</v>
      </c>
      <c r="C9" t="s">
        <v>86</v>
      </c>
      <c r="D9" s="11">
        <v>0.075</v>
      </c>
      <c r="E9" t="s">
        <v>41</v>
      </c>
      <c r="F9" t="s">
        <v>65</v>
      </c>
    </row>
    <row r="10">
      <c r="A10">
        <v>2</v>
      </c>
      <c r="B10" t="s">
        <v>94</v>
      </c>
      <c r="C10" t="s">
        <v>86</v>
      </c>
      <c r="D10" s="11">
        <v>0.008</v>
      </c>
      <c r="E10" t="s">
        <v>41</v>
      </c>
      <c r="F10" t="s">
        <v>62</v>
      </c>
    </row>
    <row r="11">
      <c r="A11">
        <v>1</v>
      </c>
      <c r="B11" t="s">
        <v>95</v>
      </c>
      <c r="C11" t="s">
        <v>86</v>
      </c>
      <c r="D11" s="11">
        <v>0.2</v>
      </c>
      <c r="E11" t="s">
        <v>41</v>
      </c>
      <c r="F11" t="s">
        <v>68</v>
      </c>
    </row>
    <row r="12">
      <c r="A12">
        <v>1</v>
      </c>
      <c r="B12" t="s">
        <v>96</v>
      </c>
      <c r="C12" t="s">
        <v>86</v>
      </c>
      <c r="D12" s="11">
        <v>1</v>
      </c>
      <c r="E12" t="s">
        <v>37</v>
      </c>
      <c r="F12" t="s">
        <v>56</v>
      </c>
    </row>
    <row r="13">
      <c r="A13">
        <v>1</v>
      </c>
      <c r="B13" t="s">
        <v>97</v>
      </c>
      <c r="C13" t="s">
        <v>86</v>
      </c>
      <c r="D13" s="11">
        <v>1</v>
      </c>
      <c r="E13" t="s">
        <v>24</v>
      </c>
      <c r="F13" t="s">
        <v>44</v>
      </c>
    </row>
    <row r="14">
      <c r="A14">
        <v>1</v>
      </c>
      <c r="B14" t="s">
        <v>98</v>
      </c>
      <c r="C14" t="s">
        <v>83</v>
      </c>
      <c r="D14" s="11">
        <v>12</v>
      </c>
      <c r="E14" t="s">
        <v>37</v>
      </c>
      <c r="F14" t="s">
        <v>99</v>
      </c>
    </row>
    <row r="15">
      <c r="A15">
        <v>2</v>
      </c>
      <c r="B15" t="s">
        <v>100</v>
      </c>
      <c r="C15" t="s">
        <v>86</v>
      </c>
      <c r="D15" s="11">
        <v>11.7</v>
      </c>
      <c r="E15" t="s">
        <v>37</v>
      </c>
      <c r="F15" t="s">
        <v>36</v>
      </c>
    </row>
    <row r="16">
      <c r="A16">
        <v>2</v>
      </c>
      <c r="B16" t="s">
        <v>101</v>
      </c>
      <c r="C16" t="s">
        <v>86</v>
      </c>
      <c r="D16" s="11">
        <v>0.3</v>
      </c>
      <c r="E16" t="s">
        <v>41</v>
      </c>
      <c r="F16" t="s">
        <v>53</v>
      </c>
    </row>
    <row r="17">
      <c r="A17">
        <v>1</v>
      </c>
      <c r="B17" t="s">
        <v>102</v>
      </c>
      <c r="C17" t="s">
        <v>83</v>
      </c>
      <c r="D17" s="11">
        <v>1</v>
      </c>
      <c r="E17" t="s">
        <v>24</v>
      </c>
      <c r="F17" t="s">
        <v>99</v>
      </c>
    </row>
    <row r="18">
      <c r="A18">
        <v>2</v>
      </c>
      <c r="B18" t="s">
        <v>103</v>
      </c>
      <c r="C18" t="s">
        <v>83</v>
      </c>
      <c r="D18" s="11">
        <v>0.88</v>
      </c>
      <c r="E18" t="s">
        <v>41</v>
      </c>
      <c r="F18" t="s">
        <v>99</v>
      </c>
    </row>
    <row r="19">
      <c r="A19">
        <v>3</v>
      </c>
      <c r="B19" t="s">
        <v>104</v>
      </c>
      <c r="C19" t="s">
        <v>86</v>
      </c>
      <c r="D19" s="11">
        <v>1</v>
      </c>
      <c r="E19" t="s">
        <v>24</v>
      </c>
      <c r="F19" t="s">
        <v>33</v>
      </c>
    </row>
    <row r="20">
      <c r="A20">
        <v>1</v>
      </c>
      <c r="B20" t="s">
        <v>105</v>
      </c>
      <c r="C20" t="s">
        <v>86</v>
      </c>
      <c r="D20" s="11">
        <v>0.5</v>
      </c>
      <c r="E20" t="s">
        <v>41</v>
      </c>
      <c r="F20" t="s">
        <v>50</v>
      </c>
    </row>
    <row r="21">
      <c r="A21">
        <v>1</v>
      </c>
      <c r="B21" t="s">
        <v>106</v>
      </c>
      <c r="C21" t="s">
        <v>86</v>
      </c>
      <c r="D21" s="11">
        <v>0.06</v>
      </c>
      <c r="E21" t="s">
        <v>41</v>
      </c>
      <c r="F21" t="s">
        <v>47</v>
      </c>
    </row>
    <row r="22">
      <c r="A22">
        <v>1</v>
      </c>
      <c r="B22" t="s">
        <v>107</v>
      </c>
      <c r="C22" t="s">
        <v>86</v>
      </c>
      <c r="D22" s="11">
        <v>0.073</v>
      </c>
      <c r="E22" t="s">
        <v>41</v>
      </c>
      <c r="F22" t="s">
        <v>62</v>
      </c>
    </row>
    <row r="23">
      <c r="A23">
        <v>1</v>
      </c>
      <c r="B23" t="s">
        <v>108</v>
      </c>
      <c r="C23" t="s">
        <v>86</v>
      </c>
      <c r="D23" s="11">
        <v>0.007</v>
      </c>
      <c r="E23" t="s">
        <v>41</v>
      </c>
      <c r="F2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t>
        </is>
      </c>
      <c r="E3" t="s" s="14"/>
      <c r="F3"/>
    </row>
    <row r="4">
      <c r="A4" t="s">
        <v>2</v>
      </c>
      <c r="B4">
        <v>3</v>
      </c>
      <c r="C4"/>
      <c r="D4" t="inlineStr" s="14">
        <is>
          <t>Glacer les oignons grelots à brun — Déposer les petits oignons grelots dans un bac GN 1/1 H 45 et les glacer (voir fiche Petits oignons glacés à brun - Chapitre Légumes).</t>
        </is>
      </c>
      <c r="E4" t="s" s="14"/>
      <c r="F4"/>
    </row>
    <row r="5">
      <c r="A5" t="s">
        <v>2</v>
      </c>
      <c r="B5">
        <v>4</v>
      </c>
      <c r="C5"/>
      <c r="D5" t="inlineStr" s="14">
        <is>
          <t>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t>
        </is>
      </c>
      <c r="E5" t="s" s="14"/>
      <c r="F5"/>
    </row>
    <row r="6">
      <c r="A6" t="s">
        <v>2</v>
      </c>
      <c r="B6">
        <v>5</v>
      </c>
      <c r="C6"/>
      <c r="D6" t="s" s="14">
        <v>115</v>
      </c>
      <c r="E6" t="s" s="14"/>
      <c r="F6"/>
    </row>
    <row r="7">
      <c r="A7" t="s">
        <v>116</v>
      </c>
      <c r="B7">
        <v>1</v>
      </c>
      <c r="C7"/>
      <c r="D7" t="inlineStr" s="14">
        <is>
          <t>Mise en place du poste de travail — Verifier les DLC, peser les denrees, selectionner le materiel necessaire. Laver et desinfecter le materiel et le poste de travail en suivant les protocoles.</t>
        </is>
      </c>
      <c r="E7" t="s" s="14"/>
      <c r="F7"/>
    </row>
    <row r="8">
      <c r="A8" t="s">
        <v>116</v>
      </c>
      <c r="B8">
        <v>2</v>
      </c>
      <c r="C8"/>
      <c r="D8" t="s" s="14">
        <v>117</v>
      </c>
      <c r="E8" t="s" s="14"/>
      <c r="F8"/>
    </row>
    <row r="9">
      <c r="A9" t="s">
        <v>116</v>
      </c>
      <c r="B9">
        <v>3</v>
      </c>
      <c r="C9"/>
      <c r="D9"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9" t="s" s="14"/>
      <c r="F9"/>
    </row>
    <row r="10">
      <c r="A10" t="s">
        <v>116</v>
      </c>
      <c r="B10">
        <v>4</v>
      </c>
      <c r="C10"/>
      <c r="D10" t="s" s="14">
        <v>118</v>
      </c>
      <c r="E10" t="s" s="14"/>
      <c r="F10"/>
    </row>
    <row r="11">
      <c r="A11" t="s">
        <v>116</v>
      </c>
      <c r="B11">
        <v>5</v>
      </c>
      <c r="C11"/>
      <c r="D11"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1" t="s" s="14"/>
      <c r="F11"/>
    </row>
    <row r="12">
      <c r="A12" t="s">
        <v>119</v>
      </c>
      <c r="B12">
        <v>1</v>
      </c>
      <c r="C12" t="s">
        <v>120</v>
      </c>
      <c r="D12" t="s" s="14">
        <v>121</v>
      </c>
      <c r="E12" t="s" s="14"/>
      <c r="F12"/>
    </row>
    <row r="13">
      <c r="A13" t="s">
        <v>122</v>
      </c>
      <c r="B13"/>
      <c r="C13"/>
      <c r="D13"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3"/>
      <c r="F13"/>
    </row>
    <row r="14">
      <c r="A14" t="s">
        <v>123</v>
      </c>
      <c r="B14"/>
      <c r="C14"/>
      <c r="D14"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124</v>
      </c>
      <c r="B1"/>
      <c r="C1"/>
      <c r="D1"/>
    </row>
    <row r="2">
      <c r="A2" t="str" s="15">
        <f>"GRO_CDC_128 · CUI.PV.AGNEAU · référence : "&amp;Besoins!B3&amp;" "&amp;Besoins!C3&amp;" · multiplicateur réglable sur la feuille ""Besoins"""</f>
        <v>GRO_CDC_128 · CUI.PV.AGNEAU · référence : 1 pc · multiplicateur réglable sur la feuille </v>
      </c>
      <c r="B2"/>
      <c r="C2"/>
      <c r="D2"/>
    </row>
    <row r="3">
      <c r="A3"/>
      <c r="B3"/>
      <c r="C3"/>
      <c r="D3"/>
    </row>
    <row r="4">
      <c r="A4" t="s" s="16">
        <v>125</v>
      </c>
      <c r="B4"/>
      <c r="C4"/>
      <c r="D4"/>
    </row>
    <row r="5">
      <c r="A5" t="s" s="17">
        <v>126</v>
      </c>
      <c r="B5" t="str" s="14">
        <f>Procedure!D2</f>
        <v>Mise en place du poste de travail — Vérifier les D.L.C., peser les denrées, sélectionner le matériel nécessaire. Laver et désinfecter le matériel et le poste de travail en suivant les protocoles.</v>
      </c>
      <c r="C5"/>
      <c r="D5"/>
    </row>
    <row r="6">
      <c r="A6" t="s" s="17">
        <v>127</v>
      </c>
      <c r="B6" t="str" s="14">
        <f>Procedure!D3</f>
        <v>Préparations préliminaires — Déconditionner la viande d'agneau suivant la procédure. Réserver au froid dans 1 bac GN 2/1 H 250 muni d'une grille égouttoir. Déconditionner la boîte de tomate concentrée. Débarrasser et réserver au froid, dans une calotte filmée. Déconditionner les légumes surgelés. Réserver séparément au froid dans des calottes. Laver et désinfecter le persil et les éléments du bouquet garni. Ficeler les éléments du bouquet garni. Au cutter, hacher le persil. Réserver au froid dans une calotte filmée. Dans un rondeau, réaliser 12 litres de fond brun clair, à partir de fond déshydraté, en se reportant aux recommandations du fabricant. Réserver au chaud en attente d'utilisation.</v>
      </c>
      <c r="C6"/>
      <c r="D6"/>
    </row>
    <row r="7">
      <c r="A7"/>
      <c r="B7" t="str">
        <f>Besoins!B22</f>
        <v>Épaule d'agneau désossée</v>
      </c>
      <c r="C7" s="11">
        <f>Besoins!E22</f>
        <v>16</v>
      </c>
      <c r="D7" t="str">
        <f>Besoins!F22</f>
        <v>kg</v>
      </c>
    </row>
    <row r="8">
      <c r="A8"/>
      <c r="B8" t="str">
        <f>Besoins!B19</f>
        <v>Oignons émincés surgelés</v>
      </c>
      <c r="C8" s="11">
        <f>Besoins!E19</f>
        <v>3</v>
      </c>
      <c r="D8" t="str">
        <f>Besoins!F19</f>
        <v>kg</v>
      </c>
    </row>
    <row r="9">
      <c r="A9"/>
      <c r="B9" t="str">
        <f>Besoins!B10</f>
        <v>Bouquet garni sachet dose</v>
      </c>
      <c r="C9" s="11">
        <f>Besoins!E10</f>
        <v>1</v>
      </c>
      <c r="D9" t="str">
        <f>Besoins!F10</f>
        <v>pc</v>
      </c>
    </row>
    <row r="10">
      <c r="A10"/>
      <c r="B10" t="s">
        <v>128</v>
      </c>
      <c r="C10" s="11">
        <f>'Besoins'!$B$2*12</f>
        <v>12</v>
      </c>
      <c r="D10" t="s">
        <v>37</v>
      </c>
    </row>
    <row r="11">
      <c r="A11"/>
      <c r="B11" t="s">
        <v>129</v>
      </c>
      <c r="C11" s="11">
        <f>'Besoins'!$B$2*1</f>
        <v>1</v>
      </c>
      <c r="D11" t="s">
        <v>24</v>
      </c>
    </row>
    <row r="12">
      <c r="A12" t="s" s="17">
        <v>130</v>
      </c>
      <c r="B12" t="str" s="14">
        <f>Procedure!D4</f>
        <v>Glacer les oignons grelots à brun — Déposer les petits oignons grelots dans un bac GN 1/1 H 45 et les glacer (voir fiche Petits oignons glacés à brun - Chapitre Légumes).</v>
      </c>
      <c r="C12"/>
      <c r="D12"/>
    </row>
    <row r="13">
      <c r="A13"/>
      <c r="B13" t="s">
        <v>131</v>
      </c>
      <c r="C13" s="11">
        <f>'Besoins'!$B$2*75</f>
        <v>75</v>
      </c>
      <c r="D13" t="s">
        <v>24</v>
      </c>
    </row>
    <row r="14">
      <c r="A14" t="s" s="17">
        <v>132</v>
      </c>
      <c r="B14" t="str" s="14">
        <f>Procedure!D5</f>
        <v>Marquer la cuisson du navarin — Préchauffer le four sur la position chaleur sèche à +250°C. Répartir la viande dans 6 bacs GN 1/1 H 45 perforés. Étager les bacs sur l'échelle de four. Mettre un bac dans le bas de l'échelle pour récupérer les graisses de cuisson. Enfourner l'échelle. Saisir et faire colorer la viande sur toutes les faces. En cours de coloration, ajouter les oignons. Dans la sauteuse, déposer la viande et les oignons. Singer. Enrober la viande et les oignons avec la farine. Faire suer à couvert 2 à 3 minutes. Ajouter la tomate concentrée délayée dans un peu de fond brun clair, l'ail haché, le bouquet garni, les herbes de Provence et le fond brun clair. Saler et poivrer. Piquer la sonde de cuisson au cœur d'un morceau d'agneau. Porter à ébullition. Écumer la surface. Réduire la source de chaleur et à couvert, laisser mijoter à feu doux, durant 1h/1h30. Atteindre +95°C à cœur. Vérifier la cuisson. Respecter la procédure de fin de cuisson. Décanter les morceaux de viande dans 4 bacs GN 1/1 H 100. Ajouter les petits oignons grelots glacés à brun sur la viande. Réserver au chaud. Dépouiller la sauce. Réduire la sauce au volume de 12 litres et à la consistance désirée. Rectifier l'assaisonnement. Mixer la sauce pour la rendre homogène. Répartir la sauce sur les 4 bacs de viande. Agiter les bacs pour lier tous les éléments. Stocker en armoire chaude et maintenir à +63°C, en attente de consommation.</v>
      </c>
      <c r="C14"/>
      <c r="D14"/>
    </row>
    <row r="15">
      <c r="A15"/>
      <c r="B15" t="str">
        <f>Besoins!B14</f>
        <v>Huile de tournesol raffinée vrac</v>
      </c>
      <c r="C15" s="11">
        <f>Besoins!E14</f>
        <v>1</v>
      </c>
      <c r="D15" t="str">
        <f>Besoins!F14</f>
        <v>lt</v>
      </c>
    </row>
    <row r="16">
      <c r="A16"/>
      <c r="B16" t="str">
        <f>Besoins!B18</f>
        <v>Ail haché IQF</v>
      </c>
      <c r="C16" s="11">
        <f>Besoins!E18</f>
        <v>0.2</v>
      </c>
      <c r="D16" t="str">
        <f>Besoins!F18</f>
        <v>kg</v>
      </c>
    </row>
    <row r="17">
      <c r="A17"/>
      <c r="B17" t="str">
        <f>Besoins!B12</f>
        <v>Farine de blé T55</v>
      </c>
      <c r="C17" s="11">
        <f>Besoins!E12</f>
        <v>0.5</v>
      </c>
      <c r="D17" t="str">
        <f>Besoins!F12</f>
        <v>kg</v>
      </c>
    </row>
    <row r="18">
      <c r="A18"/>
      <c r="B18" t="str">
        <f>Besoins!B11</f>
        <v>Herbes de Provence</v>
      </c>
      <c r="C18" s="11">
        <f>Besoins!E11</f>
        <v>0.06</v>
      </c>
      <c r="D18" t="str">
        <f>Besoins!F11</f>
        <v>kg</v>
      </c>
    </row>
    <row r="19">
      <c r="A19"/>
      <c r="B19" t="s">
        <v>133</v>
      </c>
      <c r="C19" s="11">
        <f>'Besoins'!$B$2*0.073</f>
        <v>0.073</v>
      </c>
      <c r="D19" t="s">
        <v>41</v>
      </c>
    </row>
    <row r="20">
      <c r="A20"/>
      <c r="B20" t="str">
        <f>Besoins!B9</f>
        <v>Poivre noir moulu</v>
      </c>
      <c r="C20" s="11">
        <f>Besoins!E9</f>
        <v>0.007</v>
      </c>
      <c r="D20" t="str">
        <f>Besoins!F9</f>
        <v>kg</v>
      </c>
    </row>
    <row r="21">
      <c r="A21" t="s" s="17">
        <v>134</v>
      </c>
      <c r="B21" t="str" s="14">
        <f>Procedure!D6</f>
        <v>Dresser et servir — Servir 2 morceaux de viande garnis de petits oignons grelots glacés à brun par assiette. Persiller au départ de l'assiette.</v>
      </c>
      <c r="C21"/>
      <c r="D21"/>
    </row>
    <row r="22">
      <c r="A22"/>
      <c r="B22" t="str">
        <f>Besoins!B20</f>
        <v>Persil haché IQF</v>
      </c>
      <c r="C22" s="11">
        <f>Besoins!E20</f>
        <v>0.25</v>
      </c>
      <c r="D22" t="str">
        <f>Besoins!F20</f>
        <v>kg</v>
      </c>
    </row>
    <row r="23">
      <c r="A23"/>
      <c r="B23"/>
      <c r="C23"/>
      <c r="D23"/>
    </row>
    <row r="24">
      <c r="A24" t="s" s="16">
        <v>135</v>
      </c>
      <c r="B24"/>
      <c r="C24"/>
      <c r="D24"/>
    </row>
    <row r="25">
      <c r="A25" t="s" s="17">
        <v>126</v>
      </c>
      <c r="B25" t="str" s="14">
        <f>Procedure!D7</f>
        <v>Mise en place du poste de travail — Verifier les DLC, peser les denrees, selectionner le materiel necessaire. Laver et desinfecter le materiel et le poste de travail en suivant les protocoles.</v>
      </c>
      <c r="C25"/>
      <c r="D25"/>
    </row>
    <row r="26">
      <c r="A26" t="s" s="17">
        <v>127</v>
      </c>
      <c r="B26" t="str" s="14">
        <f>Procedure!D8</f>
        <v>Preparations preliminaires — Deconditionner les petits oignons grelots suivant la procedure. Dans une calotte, faire fondre le beurre.</v>
      </c>
      <c r="C26"/>
      <c r="D26"/>
    </row>
    <row r="27">
      <c r="A27"/>
      <c r="B27" t="str">
        <f>Besoins!B21</f>
        <v>Petits oignons blancs surgelés</v>
      </c>
      <c r="C27" s="11">
        <f>Besoins!E21</f>
        <v>3</v>
      </c>
      <c r="D27" t="str">
        <f>Besoins!F21</f>
        <v>kg</v>
      </c>
    </row>
    <row r="28">
      <c r="A28"/>
      <c r="B28" t="str">
        <f>Besoins!B15</f>
        <v>Beurre doux 82% MG plaquette</v>
      </c>
      <c r="C28" s="11">
        <f>Besoins!E15</f>
        <v>0.15</v>
      </c>
      <c r="D28" t="str">
        <f>Besoins!F15</f>
        <v>kg</v>
      </c>
    </row>
    <row r="29">
      <c r="A29" t="s" s="17">
        <v>130</v>
      </c>
      <c r="B29" t="str" s="14">
        <f>Procedure!D9</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29"/>
      <c r="D29"/>
    </row>
    <row r="30">
      <c r="A30"/>
      <c r="B30" t="str">
        <f>Besoins!B17</f>
        <v>Sucre blanc cristal sac 25 kg</v>
      </c>
      <c r="C30" s="11">
        <f>Besoins!E17</f>
        <v>0.075</v>
      </c>
      <c r="D30" t="str">
        <f>Besoins!F17</f>
        <v>kg</v>
      </c>
    </row>
    <row r="31">
      <c r="A31"/>
      <c r="B31" t="s">
        <v>133</v>
      </c>
      <c r="C31" s="11">
        <f>'Besoins'!$B$2*0.0075</f>
        <v>0.0075</v>
      </c>
      <c r="D31" t="s">
        <v>41</v>
      </c>
    </row>
    <row r="32">
      <c r="A32" t="s" s="17">
        <v>132</v>
      </c>
      <c r="B32" t="str" s="14">
        <f>Procedure!D10</f>
        <v>Decanter — Debarrasser delicatement les petits oignons directement sur le plat a garnir, ou bien reserver dans le bac de cuisson en attente d'utilisation.</v>
      </c>
      <c r="C32"/>
      <c r="D32"/>
    </row>
    <row r="33">
      <c r="A33" t="s" s="17">
        <v>134</v>
      </c>
      <c r="B33" t="str" s="14">
        <f>Procedure!D11</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33"/>
      <c r="D33"/>
    </row>
    <row r="34">
      <c r="A34"/>
      <c r="B34"/>
      <c r="C34"/>
      <c r="D34"/>
    </row>
    <row r="35">
      <c r="A35" t="s" s="16">
        <v>136</v>
      </c>
      <c r="B35"/>
      <c r="C35"/>
      <c r="D35"/>
    </row>
    <row r="36">
      <c r="A36" t="s" s="17">
        <v>126</v>
      </c>
      <c r="B36" t="str" s="14">
        <f>"[DISSOUDRE] "&amp;Procedure!D12</f>
        <v>[DISSOUDRE] Délayer la poudre dans l'eau froide en fouettant, puis porter à ébullition en remuant régulièrement.</v>
      </c>
      <c r="C36"/>
      <c r="D36"/>
    </row>
    <row r="37">
      <c r="A37"/>
      <c r="B37" t="str">
        <f>Besoins!B8</f>
        <v>EAU</v>
      </c>
      <c r="C37" s="11">
        <f>Besoins!E8</f>
        <v>11.7</v>
      </c>
      <c r="D37" t="str">
        <f>Besoins!F8</f>
        <v>lt</v>
      </c>
    </row>
    <row r="38">
      <c r="A38"/>
      <c r="B38" t="str">
        <f>Besoins!B13</f>
        <v>Fonds Brun Lié (Knorr Professional)</v>
      </c>
      <c r="C38" s="11">
        <f>Besoins!E13</f>
        <v>0.3</v>
      </c>
      <c r="D38" t="str">
        <f>Besoins!F13</f>
        <v>kg</v>
      </c>
    </row>
    <row r="39">
      <c r="A39"/>
      <c r="B39"/>
      <c r="C39"/>
      <c r="D39"/>
    </row>
    <row r="40">
      <c r="A40" t="s" s="16">
        <v>137</v>
      </c>
      <c r="B40"/>
      <c r="C40"/>
      <c r="D40"/>
    </row>
    <row r="41">
      <c r="A41"/>
      <c r="B41"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1"/>
      <c r="D41"/>
    </row>
    <row r="42">
      <c r="A42"/>
      <c r="B42"/>
      <c r="C42"/>
      <c r="D42"/>
    </row>
    <row r="43">
      <c r="A43" t="s" s="16">
        <v>138</v>
      </c>
      <c r="B43"/>
      <c r="C43"/>
      <c r="D43"/>
    </row>
    <row r="44">
      <c r="A44"/>
      <c r="B44"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4"/>
      <c r="D44"/>
    </row>
    <row r="45">
      <c r="A45"/>
      <c r="B45"/>
      <c r="C45"/>
      <c r="D45"/>
    </row>
    <row r="46">
      <c r="A46" t="s" s="19">
        <v>21</v>
      </c>
      <c r="B46"/>
      <c r="C46"/>
      <c r="D46"/>
    </row>
  </sheetData>
  <sheetProtection sheet="1" formatRows="0" formatColumns="0"/>
  <mergeCells count="21">
    <mergeCell ref="A1:D1"/>
    <mergeCell ref="A2:D2"/>
    <mergeCell ref="A4:D4"/>
    <mergeCell ref="B5:D5"/>
    <mergeCell ref="B6:D6"/>
    <mergeCell ref="B12:D12"/>
    <mergeCell ref="B14:D14"/>
    <mergeCell ref="B21:D21"/>
    <mergeCell ref="A24:D24"/>
    <mergeCell ref="B25:D25"/>
    <mergeCell ref="B26:D26"/>
    <mergeCell ref="B29:D29"/>
    <mergeCell ref="B32:D32"/>
    <mergeCell ref="B33:D33"/>
    <mergeCell ref="A35:D35"/>
    <mergeCell ref="B36:D36"/>
    <mergeCell ref="A40:D40"/>
    <mergeCell ref="B41:D41"/>
    <mergeCell ref="A43:D43"/>
    <mergeCell ref="B44:D44"/>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2026-09-23T21:23:23Z</dcterms:created>
  <dc:title>Navarin d'agneau aux herbes de </dc:title>
  <dc:subject/>
  <dc:creator>CUIS.web</dc:creator>
  <cp:lastModifiedBy/>
  <cp:keywords/>
  <dc:description>Export automatique — moteur récursif d'origine : Bernard Vandendaele</dc:description>
  <cp:category/>
  <dc:language>en-US</dc:language>
  <dcterms:modified xsi:type="dcterms:W3CDTF">2026-09-23T21:23:23Z</dcterms:modified>
  <cp:revision>1</cp:revision>
</cp:coreProperties>
</file>