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<sst xmlns="http://schemas.openxmlformats.org/spreadsheetml/2006/main" count="103" uniqueCount="103">
  <si>
    <t>Besoins matière</t>
  </si>
  <si>
    <t>Multiplicateur souhaité</t>
  </si>
  <si>
    <t>Quantité de référence</t>
  </si>
  <si>
    <t>pc</t>
  </si>
  <si>
    <t>Quantité obtenue</t>
  </si>
  <si>
    <t>Code</t>
  </si>
  <si>
    <t>Matière première</t>
  </si>
  <si>
    <t>Classe</t>
  </si>
  <si>
    <t>Base (×1, modifiable)</t>
  </si>
  <si>
    <t>Quantité</t>
  </si>
  <si>
    <t>Unité</t>
  </si>
  <si>
    <t>Coût</t>
  </si>
  <si>
    <t>RNM100729</t>
  </si>
  <si>
    <t>Saucisse de Toulouse</t>
  </si>
  <si>
    <t>Charcuterie</t>
  </si>
  <si>
    <t>kg</t>
  </si>
  <si>
    <t>CONC-TOMATE</t>
  </si>
  <si>
    <t>Concentré de tomate double</t>
  </si>
  <si>
    <t>Concentrés et purées cuisines</t>
  </si>
  <si>
    <t>00000061</t>
  </si>
  <si>
    <t>EAU</t>
  </si>
  <si>
    <t>Matières diverses (à trier)</t>
  </si>
  <si>
    <t>lt</t>
  </si>
  <si>
    <t>EPI-PIMENT-CAYE</t>
  </si>
  <si>
    <t>Piment de Cayenne</t>
  </si>
  <si>
    <t>Épices en poudre et graines</t>
  </si>
  <si>
    <t>EPI-POIVRE-NOIR</t>
  </si>
  <si>
    <t>Poivre noir moulu</t>
  </si>
  <si>
    <t>EPI-SAFRAN</t>
  </si>
  <si>
    <t>Safran filaments (Iran)</t>
  </si>
  <si>
    <t>FOND-VEAU-BLANC</t>
  </si>
  <si>
    <t>Fond blanc de veau reconstitue</t>
  </si>
  <si>
    <t>Épicerie</t>
  </si>
  <si>
    <t>GINGEMBRE-FRAIS</t>
  </si>
  <si>
    <t>Gingembre frais rape</t>
  </si>
  <si>
    <t>KNORR-FBLIE-STD</t>
  </si>
  <si>
    <t>Fonds Brun Lié (Knorr Professional)</t>
  </si>
  <si>
    <t>Fonds déshydratés et poudres</t>
  </si>
  <si>
    <t>HUI-TOURNESOL</t>
  </si>
  <si>
    <t>Huile de tournesol raffinée vrac</t>
  </si>
  <si>
    <t>Huiles végétales</t>
  </si>
  <si>
    <t>SEL-FIN</t>
  </si>
  <si>
    <t>Sel fin de cuisine</t>
  </si>
  <si>
    <t>Sels et condiments de base</t>
  </si>
  <si>
    <t>RNMS00812</t>
  </si>
  <si>
    <t>Ail haché IQF</t>
  </si>
  <si>
    <t>Légumes surgelés</t>
  </si>
  <si>
    <t>RNMS00780</t>
  </si>
  <si>
    <t>Oignons émincés surgelés</t>
  </si>
  <si>
    <t>RNMS00811</t>
  </si>
  <si>
    <t>Persil haché IQF</t>
  </si>
  <si>
    <t>RNMS00865</t>
  </si>
  <si>
    <t>Tomates en dés surgelées IQF</t>
  </si>
  <si>
    <t>Total</t>
  </si>
  <si>
    <t>Recette</t>
  </si>
  <si>
    <t>#</t>
  </si>
  <si>
    <t>Verbe</t>
  </si>
  <si>
    <t>Étape</t>
  </si>
  <si>
    <t>Précision technique</t>
  </si>
  <si>
    <t>Durée</t>
  </si>
  <si>
    <t>ROUGAIL DE SAUCISSES</t>
  </si>
  <si>
    <t>Servir — Dresser la portion de saucisse avec la sauce, accompagnée de riz épicé. Persiller avec le persil plat.</t>
  </si>
  <si>
    <t>Concentré de tomate — 1 boîte 4/4 (pièce)</t>
  </si>
  <si>
    <t>Concentré de tomate — boîte 4/4 (collectivité)</t>
  </si>
  <si>
    <t>Fond brun de veau reconstitue (collectivite)</t>
  </si>
  <si>
    <t>DISSOUDRE</t>
  </si>
  <si>
    <t>Délayer la poudre dans l'eau froide en fouettant, puis porter à ébullition en remuant régulièrement.</t>
  </si>
  <si>
    <t>Niveau</t>
  </si>
  <si>
    <t>Composant</t>
  </si>
  <si>
    <t>Type</t>
  </si>
  <si>
    <t>Quantité (× multiplicateur, voir feuille Besoins)</t>
  </si>
  <si>
    <t>recette</t>
  </si>
  <si>
    <t xml:space="preserve">    ↳ Saucisse de Toulouse</t>
  </si>
  <si>
    <t>matiere</t>
  </si>
  <si>
    <t xml:space="preserve">    ↳ Oignons émincés surgelés</t>
  </si>
  <si>
    <t xml:space="preserve">    ↳ Sel fin de cuisine</t>
  </si>
  <si>
    <t xml:space="preserve">    ↳ Tomates en dés surgelées IQF</t>
  </si>
  <si>
    <t xml:space="preserve">    ↳ Poivre noir moulu</t>
  </si>
  <si>
    <t xml:space="preserve">    ↳ Ail haché IQF</t>
  </si>
  <si>
    <t xml:space="preserve">    ↳ Piment de Cayenne</t>
  </si>
  <si>
    <t xml:space="preserve">    ↳ Gingembre frais rape</t>
  </si>
  <si>
    <t xml:space="preserve">    ↳ Concentré de tomate — 1 boîte 4/4 (pièce)</t>
  </si>
  <si>
    <t xml:space="preserve">        ↳ Concentré de tomate — boîte 4/4 (collectivité)</t>
  </si>
  <si>
    <t xml:space="preserve">            ↳ Concentré de tomate double</t>
  </si>
  <si>
    <t xml:space="preserve">    ↳ Fond brun de veau reconstitue (collectivite)</t>
  </si>
  <si>
    <t xml:space="preserve">        ↳ EAU</t>
  </si>
  <si>
    <t xml:space="preserve">        ↳ Fonds Brun Lié (Knorr Professional)</t>
  </si>
  <si>
    <t xml:space="preserve">    ↳ Fond blanc de veau reconstitue</t>
  </si>
  <si>
    <t xml:space="preserve">    ↳ Persil haché IQF</t>
  </si>
  <si>
    <t xml:space="preserve">    ↳ Safran filaments (Iran)</t>
  </si>
  <si>
    <t xml:space="preserve">    ↳ Huile de tournesol raffinée vrac</t>
  </si>
  <si>
    <t>Fiche technique — ROUGAIL DE SAUCISSES</t>
  </si>
  <si>
    <t>ROUGAIL DE SAUCISSES  GRO_CDC_122</t>
  </si>
  <si>
    <t>1.</t>
  </si>
  <si>
    <t>2.</t>
  </si>
  <si>
    <t xml:space="preserve">    Fond brun de veau reconstitue (collectivite)</t>
  </si>
  <si>
    <t>3.</t>
  </si>
  <si>
    <t xml:space="preserve">    Concentré de tomate — 1 boîte 4/4 (pièce)</t>
  </si>
  <si>
    <t>4.</t>
  </si>
  <si>
    <t>↳ Concentré de tomate — 1 boîte 4/4 (pièce)  GRO-CONC-44-P</t>
  </si>
  <si>
    <t>↳ Concentré de tomate — boîte 4/4 (collectivité)  GRO-CONC-TOMATE</t>
  </si>
  <si>
    <t>↳ Fond brun de veau reconstitue (collectivite)  GRO-FOND-VEAU</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</si>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</sst>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9">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0" fillId="0" borderId="0" xfId="0" applyAlignment="1">
      <alignment horizontal="right"/>
    </xf>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2"/>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15</v>
      </c>
      <c r="E7" s="6">
        <f>D7*$B$2</f>
        <v>15</v>
      </c>
      <c r="F7" t="s">
        <v>15</v>
      </c>
      <c r="G7" s="8">
        <f>E7*11.08</f>
        <v>166.2</v>
      </c>
    </row>
    <row r="8">
      <c r="A8" t="s">
        <v>16</v>
      </c>
      <c r="B8" t="s">
        <v>17</v>
      </c>
      <c r="C8" t="s">
        <v>18</v>
      </c>
      <c r="D8" s="4">
        <v>1</v>
      </c>
      <c r="E8" s="6">
        <f>D8*$B$2</f>
        <v>1</v>
      </c>
      <c r="F8" t="s">
        <v>3</v>
      </c>
      <c r="G8" s="8">
        <f>E8*12.6</f>
        <v>12.6</v>
      </c>
    </row>
    <row r="9">
      <c r="A9" t="s" s="9">
        <v>19</v>
      </c>
      <c r="B9" t="s">
        <v>20</v>
      </c>
      <c r="C9" t="s">
        <v>21</v>
      </c>
      <c r="D9" s="4">
        <v>3.9</v>
      </c>
      <c r="E9" s="6">
        <f>D9*$B$2</f>
        <v>3.9</v>
      </c>
      <c r="F9" t="s">
        <v>22</v>
      </c>
      <c r="G9" s="8">
        <f>E9*0.003</f>
        <v>0.0117</v>
      </c>
    </row>
    <row r="10">
      <c r="A10" t="s">
        <v>23</v>
      </c>
      <c r="B10" t="s">
        <v>24</v>
      </c>
      <c r="C10" t="s">
        <v>25</v>
      </c>
      <c r="D10" s="4">
        <v>0.004</v>
      </c>
      <c r="E10" s="6">
        <f>D10*$B$2</f>
        <v>0.004</v>
      </c>
      <c r="F10" t="s">
        <v>15</v>
      </c>
      <c r="G10" s="8">
        <f>E10*9.8</f>
        <v>0.0392</v>
      </c>
    </row>
    <row r="11">
      <c r="A11" t="s">
        <v>26</v>
      </c>
      <c r="B11" t="s">
        <v>27</v>
      </c>
      <c r="C11" t="s">
        <v>25</v>
      </c>
      <c r="D11" s="4">
        <v>0.01</v>
      </c>
      <c r="E11" s="6">
        <f>D11*$B$2</f>
        <v>0.01</v>
      </c>
      <c r="F11" t="s">
        <v>15</v>
      </c>
      <c r="G11" s="8">
        <f>E11*12.5</f>
        <v>0.125</v>
      </c>
    </row>
    <row r="12">
      <c r="A12" t="s">
        <v>28</v>
      </c>
      <c r="B12" t="s">
        <v>29</v>
      </c>
      <c r="C12" t="s">
        <v>25</v>
      </c>
      <c r="D12" s="4">
        <v>0.006</v>
      </c>
      <c r="E12" s="6">
        <f>D12*$B$2</f>
        <v>0.006</v>
      </c>
      <c r="F12" t="s">
        <v>15</v>
      </c>
      <c r="G12" s="8">
        <f>E12*2800</f>
        <v>16.8</v>
      </c>
    </row>
    <row r="13">
      <c r="A13" t="s">
        <v>30</v>
      </c>
      <c r="B13" t="s">
        <v>31</v>
      </c>
      <c r="C13" t="s">
        <v>32</v>
      </c>
      <c r="D13" s="4">
        <v>7</v>
      </c>
      <c r="E13" s="6">
        <f>D13*$B$2</f>
        <v>7</v>
      </c>
      <c r="F13" t="s">
        <v>22</v>
      </c>
      <c r="G13" s="8">
        <f>E13*3.2</f>
        <v>22.4</v>
      </c>
    </row>
    <row r="14">
      <c r="A14" t="s">
        <v>33</v>
      </c>
      <c r="B14" t="s">
        <v>34</v>
      </c>
      <c r="C14" t="s">
        <v>32</v>
      </c>
      <c r="D14" s="4">
        <v>0.12</v>
      </c>
      <c r="E14" s="6">
        <f>D14*$B$2</f>
        <v>0.12</v>
      </c>
      <c r="F14" t="s">
        <v>15</v>
      </c>
      <c r="G14" s="8">
        <f>E14*8</f>
        <v>0.96</v>
      </c>
    </row>
    <row r="15">
      <c r="A15" t="s">
        <v>35</v>
      </c>
      <c r="B15" t="s">
        <v>36</v>
      </c>
      <c r="C15" t="s">
        <v>37</v>
      </c>
      <c r="D15" s="4">
        <v>0.1</v>
      </c>
      <c r="E15" s="6">
        <f>D15*$B$2</f>
        <v>0.1</v>
      </c>
      <c r="F15" t="s">
        <v>15</v>
      </c>
      <c r="G15" s="8">
        <f>E15*0</f>
        <v>0</v>
      </c>
    </row>
    <row r="16">
      <c r="A16" t="s">
        <v>38</v>
      </c>
      <c r="B16" t="s">
        <v>39</v>
      </c>
      <c r="C16" t="s">
        <v>40</v>
      </c>
      <c r="D16" s="4">
        <v>0.1</v>
      </c>
      <c r="E16" s="6">
        <f>D16*$B$2</f>
        <v>0.1</v>
      </c>
      <c r="F16" t="s">
        <v>22</v>
      </c>
      <c r="G16" s="8">
        <f>E16*1.05</f>
        <v>0.105</v>
      </c>
    </row>
    <row r="17">
      <c r="A17" t="s">
        <v>41</v>
      </c>
      <c r="B17" t="s">
        <v>42</v>
      </c>
      <c r="C17" t="s">
        <v>43</v>
      </c>
      <c r="D17" s="4">
        <v>0.06</v>
      </c>
      <c r="E17" s="6">
        <f>D17*$B$2</f>
        <v>0.06</v>
      </c>
      <c r="F17" t="s">
        <v>15</v>
      </c>
      <c r="G17" s="8">
        <f>E17*0.35</f>
        <v>0.021</v>
      </c>
    </row>
    <row r="18">
      <c r="A18" t="s">
        <v>44</v>
      </c>
      <c r="B18" t="s">
        <v>45</v>
      </c>
      <c r="C18" t="s">
        <v>46</v>
      </c>
      <c r="D18" s="4">
        <v>0.2</v>
      </c>
      <c r="E18" s="6">
        <f>D18*$B$2</f>
        <v>0.2</v>
      </c>
      <c r="F18" t="s">
        <v>15</v>
      </c>
      <c r="G18" s="8">
        <f>E18*9.26</f>
        <v>1.852</v>
      </c>
    </row>
    <row r="19">
      <c r="A19" t="s">
        <v>47</v>
      </c>
      <c r="B19" t="s">
        <v>48</v>
      </c>
      <c r="C19" t="s">
        <v>46</v>
      </c>
      <c r="D19" s="4">
        <v>5</v>
      </c>
      <c r="E19" s="6">
        <f>D19*$B$2</f>
        <v>5</v>
      </c>
      <c r="F19" t="s">
        <v>15</v>
      </c>
      <c r="G19" s="8">
        <f>E19*3.89</f>
        <v>19.45</v>
      </c>
    </row>
    <row r="20">
      <c r="A20" t="s">
        <v>49</v>
      </c>
      <c r="B20" t="s">
        <v>50</v>
      </c>
      <c r="C20" t="s">
        <v>46</v>
      </c>
      <c r="D20" s="4">
        <v>0.2</v>
      </c>
      <c r="E20" s="6">
        <f>D20*$B$2</f>
        <v>0.2</v>
      </c>
      <c r="F20" t="s">
        <v>15</v>
      </c>
      <c r="G20" s="8">
        <f>E20*7.07</f>
        <v>1.414</v>
      </c>
    </row>
    <row r="21">
      <c r="A21" t="s">
        <v>51</v>
      </c>
      <c r="B21" t="s">
        <v>52</v>
      </c>
      <c r="C21" t="s">
        <v>46</v>
      </c>
      <c r="D21" s="4">
        <v>3</v>
      </c>
      <c r="E21" s="6">
        <f>D21*$B$2</f>
        <v>3</v>
      </c>
      <c r="F21" t="s">
        <v>15</v>
      </c>
      <c r="G21" s="8">
        <f>E21*2.92</f>
        <v>8.76</v>
      </c>
    </row>
    <row r="22">
      <c r="A22"/>
      <c r="B22"/>
      <c r="C22"/>
      <c r="D22"/>
      <c r="E22"/>
      <c r="F22" t="s" s="10">
        <v>53</v>
      </c>
      <c r="G22" s="11">
        <f>SUM(G7:G21)</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54</v>
      </c>
      <c r="B1" t="s" s="7">
        <v>55</v>
      </c>
      <c r="C1" t="s" s="7">
        <v>56</v>
      </c>
      <c r="D1" t="s" s="7">
        <v>57</v>
      </c>
      <c r="E1" t="s" s="7">
        <v>58</v>
      </c>
      <c r="F1" t="s" s="7">
        <v>59</v>
      </c>
    </row>
    <row r="2">
      <c r="A2" t="s">
        <v>60</v>
      </c>
      <c r="B2">
        <v>1</v>
      </c>
      <c r="C2"/>
      <c r="D2" t="inlineStr" s="12">
        <is>
          <t>Mise en place du poste de travail — Vérifier les D.L.C., peser les denrées, sélectionner le matériel nécessaire. Laver et désinfecter le matériel et le poste de travail en suivant les protocoles.</t>
        </is>
      </c>
      <c r="E2" t="s" s="12"/>
      <c r="F2"/>
    </row>
    <row r="3">
      <c r="A3" t="s">
        <v>60</v>
      </c>
      <c r="B3">
        <v>2</v>
      </c>
      <c r="C3"/>
      <c r="D3" t="inlineStr" s="12">
        <is>
          <t>Préparations préliminaires — Déconditionner les saucisses suivant la procédure. Tronçonner les saucisses en morceaux de 3 cm de long. Réserver au froid en attente d'utilisation. Déconditionner les boîtes de tomate suivant la procédure. Réserver la tomate dans une calotte filmée. Laver et désinfecter le persil plat. Au cutter, hacher le persil. Réserver le persil haché dans une calotte filmée. Peler, laver et désinfecter le gingembre. Au cutter, hacher finement le gingembre, l'ail et le sel. Réserver. Dans une russe, réaliser 4 litres de fond brun clair de veau et 7 litres de fond blanc de veau à partir de fonds déshydratés, en se reportant aux recommandations du fabricant. Réserver au chaud en attente d'utilisation.</t>
        </is>
      </c>
      <c r="E3" t="s" s="12"/>
      <c r="F3"/>
    </row>
    <row r="4">
      <c r="A4" t="s">
        <v>60</v>
      </c>
      <c r="B4">
        <v>3</v>
      </c>
      <c r="C4"/>
      <c r="D4" t="inlineStr" s="12">
        <is>
          <t>Marquer la cuisson des saucisses — Dans la sauteuse, à l'huile, faire revenir vivement et colorer sur toutes les faces les tronçons de saucisses. Débarrasser et laisser s'égoutter les morceaux de saucisse revenus dans 2 bacs GN 1/1 H 100 perforés doublés de bacs. Faire revenir les oignons émincés. Égoutter les oignons avec les saucisses. Éliminer la graisse et les particules carbonisées de la sauteuse. Mettre les saucisses et les oignons revenus dans la sauteuse. Ajouter le mélange ail, gingembre et sel, les dés de tomates surgelés, la tomate concentrée préalablement diluée dans un peu d'eau, le fond brun clair, le fond blanc et les épices (safran, poivre, poivre de Cayenne). Porter à ébullition, réduire la source de chaleur et laisser cuire environ 15 minutes. Vérifier la cuisson des saucisses. Respecter la procédure de fin de cuisson. Décanter les morceaux de saucisses dans 3 bacs GN 1/1 H 100. Couvrir et maintenir au chaud en attente de finition. Laisser réduire le fond de cuisson, afin d'en obtenir un volume de 8 litres environ. Rectifier l'assaisonnement et la consistance de la sauce. Verser le fond de cuisson équitablement dans chacun des bacs sur les saucisses. Stocker en armoire chaude et maintenir à +63°C en attente de consommation.</t>
        </is>
      </c>
      <c r="E4" t="s" s="12"/>
      <c r="F4"/>
    </row>
    <row r="5">
      <c r="A5" t="s">
        <v>60</v>
      </c>
      <c r="B5">
        <v>4</v>
      </c>
      <c r="C5"/>
      <c r="D5" t="s" s="12">
        <v>61</v>
      </c>
      <c r="E5" t="s" s="12"/>
      <c r="F5"/>
    </row>
    <row r="6">
      <c r="A6" t="s">
        <v>62</v>
      </c>
      <c r="B6"/>
      <c r="C6"/>
      <c r="D6" t="inlineStr" s="12">
        <is>
          <t>Pivot niveau pièce : représente 1 boîte 4/4 de concentré de tomate telle qu'achetée. Utilisé par les fiches exprimant le concentré en nombre de boîtes 4/4 (041, 122, 128, 134A/B, GRO-BOLO-C). Descend vers GRO-CONC-TOMATE (kg, 0,880kg/boîte) qui descend vers CONC-TOMATE (pc, matière réelle). Décision Palika 20/09/2026, même principe que GRO-CONS-TOM-P (Migration 622). Code raccourci suite à erreur VARCHAR(16) sur GRO-CONC-TOM-44-P (Migration 624).</t>
        </is>
      </c>
      <c r="E6"/>
      <c r="F6"/>
    </row>
    <row r="7">
      <c r="A7" t="s">
        <v>63</v>
      </c>
      <c r="B7"/>
      <c r="C7"/>
      <c r="D7" t="inlineStr" s="12">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E7"/>
      <c r="F7"/>
    </row>
    <row r="8">
      <c r="A8" t="s">
        <v>64</v>
      </c>
      <c r="B8">
        <v>1</v>
      </c>
      <c r="C8" t="s">
        <v>65</v>
      </c>
      <c r="D8" t="s" s="12">
        <v>66</v>
      </c>
      <c r="E8" t="s" s="12"/>
      <c r="F8"/>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0"/>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67</v>
      </c>
      <c r="B1" t="s" s="7">
        <v>68</v>
      </c>
      <c r="C1" t="s" s="7">
        <v>69</v>
      </c>
      <c r="D1" t="s" s="7">
        <v>70</v>
      </c>
      <c r="E1" t="s" s="7">
        <v>10</v>
      </c>
    </row>
    <row r="2">
      <c r="A2">
        <v>0</v>
      </c>
      <c r="B2" t="s">
        <v>60</v>
      </c>
      <c r="C2" t="s">
        <v>71</v>
      </c>
      <c r="D2" s="6">
        <f>'Besoins'!$B$2*100</f>
        <v>100</v>
      </c>
      <c r="E2" t="s">
        <v>3</v>
      </c>
    </row>
    <row r="3">
      <c r="A3">
        <v>1</v>
      </c>
      <c r="B3" t="s">
        <v>72</v>
      </c>
      <c r="C3" t="s">
        <v>73</v>
      </c>
      <c r="D3" s="6">
        <f>'Besoins'!$B$2*15</f>
        <v>15</v>
      </c>
      <c r="E3" t="s">
        <v>15</v>
      </c>
    </row>
    <row r="4">
      <c r="A4">
        <v>1</v>
      </c>
      <c r="B4" t="s">
        <v>74</v>
      </c>
      <c r="C4" t="s">
        <v>73</v>
      </c>
      <c r="D4" s="6">
        <f>'Besoins'!$B$2*5</f>
        <v>5</v>
      </c>
      <c r="E4" t="s">
        <v>15</v>
      </c>
    </row>
    <row r="5">
      <c r="A5">
        <v>1</v>
      </c>
      <c r="B5" t="s">
        <v>75</v>
      </c>
      <c r="C5" t="s">
        <v>73</v>
      </c>
      <c r="D5" s="6">
        <f>'Besoins'!$B$2*0.06</f>
        <v>0.06</v>
      </c>
      <c r="E5" t="s">
        <v>15</v>
      </c>
    </row>
    <row r="6">
      <c r="A6">
        <v>1</v>
      </c>
      <c r="B6" t="s">
        <v>76</v>
      </c>
      <c r="C6" t="s">
        <v>73</v>
      </c>
      <c r="D6" s="6">
        <f>'Besoins'!$B$2*3</f>
        <v>3</v>
      </c>
      <c r="E6" t="s">
        <v>15</v>
      </c>
    </row>
    <row r="7">
      <c r="A7">
        <v>1</v>
      </c>
      <c r="B7" t="s">
        <v>77</v>
      </c>
      <c r="C7" t="s">
        <v>73</v>
      </c>
      <c r="D7" s="6">
        <f>'Besoins'!$B$2*0.01</f>
        <v>0.01</v>
      </c>
      <c r="E7" t="s">
        <v>15</v>
      </c>
    </row>
    <row r="8">
      <c r="A8">
        <v>1</v>
      </c>
      <c r="B8" t="s">
        <v>78</v>
      </c>
      <c r="C8" t="s">
        <v>73</v>
      </c>
      <c r="D8" s="6">
        <f>'Besoins'!$B$2*0.2</f>
        <v>0.2</v>
      </c>
      <c r="E8" t="s">
        <v>15</v>
      </c>
    </row>
    <row r="9">
      <c r="A9">
        <v>1</v>
      </c>
      <c r="B9" t="s">
        <v>79</v>
      </c>
      <c r="C9" t="s">
        <v>73</v>
      </c>
      <c r="D9" s="6">
        <f>'Besoins'!$B$2*0.004</f>
        <v>0.004</v>
      </c>
      <c r="E9" t="s">
        <v>15</v>
      </c>
    </row>
    <row r="10">
      <c r="A10">
        <v>1</v>
      </c>
      <c r="B10" t="s">
        <v>80</v>
      </c>
      <c r="C10" t="s">
        <v>73</v>
      </c>
      <c r="D10" s="6">
        <f>'Besoins'!$B$2*0.12</f>
        <v>0.12</v>
      </c>
      <c r="E10" t="s">
        <v>15</v>
      </c>
    </row>
    <row r="11">
      <c r="A11">
        <v>1</v>
      </c>
      <c r="B11" t="s">
        <v>81</v>
      </c>
      <c r="C11" t="s">
        <v>71</v>
      </c>
      <c r="D11" s="6">
        <f>'Besoins'!$B$2*1</f>
        <v>1</v>
      </c>
      <c r="E11" t="s">
        <v>3</v>
      </c>
    </row>
    <row r="12">
      <c r="A12">
        <v>2</v>
      </c>
      <c r="B12" t="s">
        <v>82</v>
      </c>
      <c r="C12" t="s">
        <v>71</v>
      </c>
      <c r="D12" s="6">
        <f>'Besoins'!$B$2*0.88</f>
        <v>0.88</v>
      </c>
      <c r="E12" t="s">
        <v>15</v>
      </c>
    </row>
    <row r="13">
      <c r="A13">
        <v>3</v>
      </c>
      <c r="B13" t="s">
        <v>83</v>
      </c>
      <c r="C13" t="s">
        <v>73</v>
      </c>
      <c r="D13" s="6">
        <f>'Besoins'!$B$2*1</f>
        <v>1</v>
      </c>
      <c r="E13" t="s">
        <v>3</v>
      </c>
    </row>
    <row r="14">
      <c r="A14">
        <v>1</v>
      </c>
      <c r="B14" t="s">
        <v>84</v>
      </c>
      <c r="C14" t="s">
        <v>71</v>
      </c>
      <c r="D14" s="6">
        <f>'Besoins'!$B$2*4</f>
        <v>4</v>
      </c>
      <c r="E14" t="s">
        <v>22</v>
      </c>
    </row>
    <row r="15">
      <c r="A15">
        <v>2</v>
      </c>
      <c r="B15" t="s">
        <v>85</v>
      </c>
      <c r="C15" t="s">
        <v>73</v>
      </c>
      <c r="D15" s="6">
        <f>'Besoins'!$B$2*3.9</f>
        <v>3.9</v>
      </c>
      <c r="E15" t="s">
        <v>22</v>
      </c>
    </row>
    <row r="16">
      <c r="A16">
        <v>2</v>
      </c>
      <c r="B16" t="s">
        <v>86</v>
      </c>
      <c r="C16" t="s">
        <v>73</v>
      </c>
      <c r="D16" s="6">
        <f>'Besoins'!$B$2*0.1</f>
        <v>0.1</v>
      </c>
      <c r="E16" t="s">
        <v>15</v>
      </c>
    </row>
    <row r="17">
      <c r="A17">
        <v>1</v>
      </c>
      <c r="B17" t="s">
        <v>87</v>
      </c>
      <c r="C17" t="s">
        <v>73</v>
      </c>
      <c r="D17" s="6">
        <f>'Besoins'!$B$2*7</f>
        <v>7</v>
      </c>
      <c r="E17" t="s">
        <v>22</v>
      </c>
    </row>
    <row r="18">
      <c r="A18">
        <v>1</v>
      </c>
      <c r="B18" t="s">
        <v>88</v>
      </c>
      <c r="C18" t="s">
        <v>73</v>
      </c>
      <c r="D18" s="6">
        <f>'Besoins'!$B$2*0.2</f>
        <v>0.2</v>
      </c>
      <c r="E18" t="s">
        <v>15</v>
      </c>
    </row>
    <row r="19">
      <c r="A19">
        <v>1</v>
      </c>
      <c r="B19" t="s">
        <v>89</v>
      </c>
      <c r="C19" t="s">
        <v>73</v>
      </c>
      <c r="D19" s="6">
        <f>'Besoins'!$B$2*0.006</f>
        <v>0.006</v>
      </c>
      <c r="E19" t="s">
        <v>15</v>
      </c>
    </row>
    <row r="20">
      <c r="A20">
        <v>1</v>
      </c>
      <c r="B20" t="s">
        <v>90</v>
      </c>
      <c r="C20" t="s">
        <v>73</v>
      </c>
      <c r="D20" s="6">
        <f>'Besoins'!$B$2*0.1</f>
        <v>0.1</v>
      </c>
      <c r="E20" t="s">
        <v>22</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5"/>
  <cols>
    <col min="1" max="1" width="22" customWidth="1"/>
    <col min="2" max="2" width="52" customWidth="1"/>
    <col min="3" max="3" width="14" customWidth="1"/>
    <col min="4" max="4" width="10" customWidth="1"/>
  </cols>
  <sheetData>
    <row r="1" customHeight="1" ht="24">
      <c r="A1" t="s" s="2">
        <v>91</v>
      </c>
      <c r="B1"/>
      <c r="C1"/>
      <c r="D1"/>
    </row>
    <row r="2">
      <c r="A2" t="str" s="13">
        <f>"GRO_CDC_122 · GRO.VIANDES · référence : "&amp;Besoins!B3&amp;" "&amp;Besoins!C3&amp;" · multiplicateur réglable sur la feuille ""Besoins"""</f>
        <v>GRO_CDC_122 · GRO.VIANDES · référence : 100 pc · multiplicateur réglable sur la feuille </v>
      </c>
      <c r="B2"/>
      <c r="C2"/>
      <c r="D2"/>
    </row>
    <row r="3">
      <c r="A3"/>
      <c r="B3"/>
      <c r="C3"/>
      <c r="D3"/>
    </row>
    <row r="4">
      <c r="A4" t="s" s="14">
        <v>92</v>
      </c>
      <c r="B4"/>
      <c r="C4"/>
      <c r="D4"/>
    </row>
    <row r="5">
      <c r="A5" t="s" s="15">
        <v>93</v>
      </c>
      <c r="B5" t="str" s="12">
        <f>Procedure!D2</f>
        <v>Mise en place du poste de travail — Vérifier les D.L.C., peser les denrées, sélectionner le matériel nécessaire. Laver et désinfecter le matériel et le poste de travail en suivant les protocoles.</v>
      </c>
      <c r="C5"/>
      <c r="D5"/>
    </row>
    <row r="6">
      <c r="A6" t="s" s="15">
        <v>94</v>
      </c>
      <c r="B6" t="str" s="12">
        <f>Procedure!D3</f>
        <v>Préparations préliminaires — Déconditionner les saucisses suivant la procédure. Tronçonner les saucisses en morceaux de 3 cm de long. Réserver au froid en attente d'utilisation. Déconditionner les boîtes de tomate suivant la procédure. Réserver la tomate dans une calotte filmée. Laver et désinfecter le persil plat. Au cutter, hacher le persil. Réserver le persil haché dans une calotte filmée. Peler, laver et désinfecter le gingembre. Au cutter, hacher finement le gingembre, l'ail et le sel. Réserver. Dans une russe, réaliser 4 litres de fond brun clair de veau et 7 litres de fond blanc de veau à partir de fonds déshydratés, en se reportant aux recommandations du fabricant. Réserver au chaud en attente d'utilisation.</v>
      </c>
      <c r="C6"/>
      <c r="D6"/>
    </row>
    <row r="7">
      <c r="A7"/>
      <c r="B7" t="str">
        <f>Besoins!B7</f>
        <v>Saucisse de Toulouse</v>
      </c>
      <c r="C7" s="6">
        <f>Besoins!E7</f>
        <v>15</v>
      </c>
      <c r="D7" t="str">
        <f>Besoins!F7</f>
        <v>kg</v>
      </c>
    </row>
    <row r="8">
      <c r="A8"/>
      <c r="B8" t="str">
        <f>Besoins!B21</f>
        <v>Tomates en dés surgelées IQF</v>
      </c>
      <c r="C8" s="6">
        <f>Besoins!E21</f>
        <v>3</v>
      </c>
      <c r="D8" t="str">
        <f>Besoins!F21</f>
        <v>kg</v>
      </c>
    </row>
    <row r="9">
      <c r="A9"/>
      <c r="B9" t="str">
        <f>Besoins!B18</f>
        <v>Ail haché IQF</v>
      </c>
      <c r="C9" s="6">
        <f>Besoins!E18</f>
        <v>0.2</v>
      </c>
      <c r="D9" t="str">
        <f>Besoins!F18</f>
        <v>kg</v>
      </c>
    </row>
    <row r="10">
      <c r="A10"/>
      <c r="B10" t="str">
        <f>Besoins!B14</f>
        <v>Gingembre frais rape</v>
      </c>
      <c r="C10" s="6">
        <f>Besoins!E14</f>
        <v>0.12</v>
      </c>
      <c r="D10" t="str">
        <f>Besoins!F14</f>
        <v>kg</v>
      </c>
    </row>
    <row r="11">
      <c r="A11"/>
      <c r="B11" t="s">
        <v>95</v>
      </c>
      <c r="C11" s="6">
        <f>'Besoins'!$B$2*4</f>
        <v>4</v>
      </c>
      <c r="D11" t="s">
        <v>22</v>
      </c>
    </row>
    <row r="12">
      <c r="A12"/>
      <c r="B12" t="str">
        <f>Besoins!B13</f>
        <v>Fond blanc de veau reconstitue</v>
      </c>
      <c r="C12" s="6">
        <f>Besoins!E13</f>
        <v>7</v>
      </c>
      <c r="D12" t="str">
        <f>Besoins!F13</f>
        <v>lt</v>
      </c>
    </row>
    <row r="13">
      <c r="A13"/>
      <c r="B13" t="str">
        <f>Besoins!B20</f>
        <v>Persil haché IQF</v>
      </c>
      <c r="C13" s="6">
        <f>Besoins!E20</f>
        <v>0.2</v>
      </c>
      <c r="D13" t="str">
        <f>Besoins!F20</f>
        <v>kg</v>
      </c>
    </row>
    <row r="14">
      <c r="A14"/>
      <c r="B14" t="str">
        <f>Besoins!B17</f>
        <v>Sel fin de cuisine</v>
      </c>
      <c r="C14" s="6">
        <f>Besoins!E17</f>
        <v>0.06</v>
      </c>
      <c r="D14" t="str">
        <f>Besoins!F17</f>
        <v>kg</v>
      </c>
    </row>
    <row r="15">
      <c r="A15" t="s" s="15">
        <v>96</v>
      </c>
      <c r="B15" t="str" s="12">
        <f>Procedure!D4</f>
        <v>Marquer la cuisson des saucisses — Dans la sauteuse, à l'huile, faire revenir vivement et colorer sur toutes les faces les tronçons de saucisses. Débarrasser et laisser s'égoutter les morceaux de saucisse revenus dans 2 bacs GN 1/1 H 100 perforés doublés de bacs. Faire revenir les oignons émincés. Égoutter les oignons avec les saucisses. Éliminer la graisse et les particules carbonisées de la sauteuse. Mettre les saucisses et les oignons revenus dans la sauteuse. Ajouter le mélange ail, gingembre et sel, les dés de tomates surgelés, la tomate concentrée préalablement diluée dans un peu d'eau, le fond brun clair, le fond blanc et les épices (safran, poivre, poivre de Cayenne). Porter à ébullition, réduire la source de chaleur et laisser cuire environ 15 minutes. Vérifier la cuisson des saucisses. Respecter la procédure de fin de cuisson. Décanter les morceaux de saucisses dans 3 bacs GN 1/1 H 100. Couvrir et maintenir au chaud en attente de finition. Laisser réduire le fond de cuisson, afin d'en obtenir un volume de 8 litres environ. Rectifier l'assaisonnement et la consistance de la sauce. Verser le fond de cuisson équitablement dans chacun des bacs sur les saucisses. Stocker en armoire chaude et maintenir à +63°C en attente de consommation.</v>
      </c>
      <c r="C15"/>
      <c r="D15"/>
    </row>
    <row r="16">
      <c r="A16"/>
      <c r="B16" t="str">
        <f>Besoins!B19</f>
        <v>Oignons émincés surgelés</v>
      </c>
      <c r="C16" s="6">
        <f>Besoins!E19</f>
        <v>5</v>
      </c>
      <c r="D16" t="str">
        <f>Besoins!F19</f>
        <v>kg</v>
      </c>
    </row>
    <row r="17">
      <c r="A17"/>
      <c r="B17" t="s">
        <v>97</v>
      </c>
      <c r="C17" s="6">
        <f>'Besoins'!$B$2*1</f>
        <v>1</v>
      </c>
      <c r="D17" t="s">
        <v>3</v>
      </c>
    </row>
    <row r="18">
      <c r="A18"/>
      <c r="B18" t="str">
        <f>Besoins!B12</f>
        <v>Safran filaments (Iran)</v>
      </c>
      <c r="C18" s="6">
        <f>Besoins!E12</f>
        <v>0.006</v>
      </c>
      <c r="D18" t="str">
        <f>Besoins!F12</f>
        <v>kg</v>
      </c>
    </row>
    <row r="19">
      <c r="A19"/>
      <c r="B19" t="str">
        <f>Besoins!B16</f>
        <v>Huile de tournesol raffinée vrac</v>
      </c>
      <c r="C19" s="6">
        <f>Besoins!E16</f>
        <v>0.1</v>
      </c>
      <c r="D19" t="str">
        <f>Besoins!F16</f>
        <v>lt</v>
      </c>
    </row>
    <row r="20">
      <c r="A20"/>
      <c r="B20" t="str">
        <f>Besoins!B11</f>
        <v>Poivre noir moulu</v>
      </c>
      <c r="C20" s="6">
        <f>Besoins!E11</f>
        <v>0.01</v>
      </c>
      <c r="D20" t="str">
        <f>Besoins!F11</f>
        <v>kg</v>
      </c>
    </row>
    <row r="21">
      <c r="A21"/>
      <c r="B21" t="str">
        <f>Besoins!B10</f>
        <v>Piment de Cayenne</v>
      </c>
      <c r="C21" s="6">
        <f>Besoins!E10</f>
        <v>0.004</v>
      </c>
      <c r="D21" t="str">
        <f>Besoins!F10</f>
        <v>kg</v>
      </c>
    </row>
    <row r="22">
      <c r="A22" t="s" s="15">
        <v>98</v>
      </c>
      <c r="B22" t="str" s="12">
        <f>Procedure!D5</f>
        <v>Servir — Dresser la portion de saucisse avec la sauce, accompagnée de riz épicé. Persiller avec le persil plat.</v>
      </c>
      <c r="C22"/>
      <c r="D22"/>
    </row>
    <row r="23">
      <c r="A23"/>
      <c r="B23"/>
      <c r="C23"/>
      <c r="D23"/>
    </row>
    <row r="24">
      <c r="A24" t="s" s="14">
        <v>99</v>
      </c>
      <c r="B24"/>
      <c r="C24"/>
      <c r="D24"/>
    </row>
    <row r="25">
      <c r="A25"/>
      <c r="B25" t="inlineStr" s="16">
        <is>
          <t>Pivot niveau pièce : représente 1 boîte 4/4 de concentré de tomate telle qu'achetée. Utilisé par les fiches exprimant le concentré en nombre de boîtes 4/4 (041, 122, 128, 134A/B, GRO-BOLO-C). Descend vers GRO-CONC-TOMATE (kg, 0,880kg/boîte) qui descend vers CONC-TOMATE (pc, matière réelle). Décision Palika 20/09/2026, même principe que GRO-CONS-TOM-P (Migration 622). Code raccourci suite à erreur VARCHAR(16) sur GRO-CONC-TOM-44-P (Migration 624).</t>
        </is>
      </c>
      <c r="C25"/>
      <c r="D25"/>
    </row>
    <row r="26">
      <c r="A26"/>
      <c r="B26"/>
      <c r="C26"/>
      <c r="D26"/>
    </row>
    <row r="27">
      <c r="A27" t="s" s="14">
        <v>100</v>
      </c>
      <c r="B27"/>
      <c r="C27"/>
      <c r="D27"/>
    </row>
    <row r="28">
      <c r="A28"/>
      <c r="B28" t="inlineStr" s="16">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C28"/>
      <c r="D28"/>
    </row>
    <row r="29">
      <c r="A29"/>
      <c r="B29"/>
      <c r="C29"/>
      <c r="D29"/>
    </row>
    <row r="30">
      <c r="A30" t="s" s="14">
        <v>101</v>
      </c>
      <c r="B30"/>
      <c r="C30"/>
      <c r="D30"/>
    </row>
    <row r="31">
      <c r="A31" t="s" s="15">
        <v>93</v>
      </c>
      <c r="B31" t="str" s="12">
        <f>"[DISSOUDRE] "&amp;Procedure!D8</f>
        <v>[DISSOUDRE] Délayer la poudre dans l'eau froide en fouettant, puis porter à ébullition en remuant régulièrement.</v>
      </c>
      <c r="C31"/>
      <c r="D31"/>
    </row>
    <row r="32">
      <c r="A32"/>
      <c r="B32" t="str">
        <f>Besoins!B9</f>
        <v>EAU</v>
      </c>
      <c r="C32" s="6">
        <f>Besoins!E9</f>
        <v>3.9</v>
      </c>
      <c r="D32" t="str">
        <f>Besoins!F9</f>
        <v>lt</v>
      </c>
    </row>
    <row r="33">
      <c r="A33"/>
      <c r="B33" t="str">
        <f>Besoins!B15</f>
        <v>Fonds Brun Lié (Knorr Professional)</v>
      </c>
      <c r="C33" s="6">
        <f>Besoins!E15</f>
        <v>0.1</v>
      </c>
      <c r="D33" t="str">
        <f>Besoins!F15</f>
        <v>kg</v>
      </c>
    </row>
    <row r="34">
      <c r="A34"/>
      <c r="B34"/>
      <c r="C34"/>
      <c r="D34"/>
    </row>
    <row r="35">
      <c r="A35" t="s" s="17">
        <v>102</v>
      </c>
      <c r="B35"/>
      <c r="C35"/>
      <c r="D35"/>
    </row>
  </sheetData>
  <sheetProtection sheet="1" formatRows="0" formatColumns="0"/>
  <mergeCells count="14">
    <mergeCell ref="A1:D1"/>
    <mergeCell ref="A2:D2"/>
    <mergeCell ref="A4:D4"/>
    <mergeCell ref="B5:D5"/>
    <mergeCell ref="B6:D6"/>
    <mergeCell ref="B15:D15"/>
    <mergeCell ref="B22:D22"/>
    <mergeCell ref="A24:D24"/>
    <mergeCell ref="B25:D25"/>
    <mergeCell ref="A27:D27"/>
    <mergeCell ref="B28:D28"/>
    <mergeCell ref="A30:D30"/>
    <mergeCell ref="B31:D31"/>
    <mergeCell ref="A35:D35"/>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2026-09-22T17:27:18Z</dcterms:created>
  <dc:title>ROUGAIL DE SAUCISSES</dc:title>
  <dc:subject/>
  <dc:creator>CUIS.web</dc:creator>
  <cp:lastModifiedBy/>
  <cp:keywords/>
  <dc:description>Export automatique — moteur récursif d'origine : Bernard Vandendaele</dc:description>
  <cp:category/>
  <dc:language>en-US</dc:language>
  <dcterms:modified xsi:type="dcterms:W3CDTF">2026-09-22T17:27:18Z</dcterms:modified>
  <cp:revision>1</cp:revision>
</cp:coreProperties>
</file>