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<sst xmlns="http://schemas.openxmlformats.org/spreadsheetml/2006/main" count="102" uniqueCount="102">
  <si>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</si>
  <si>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</si>
  <si>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</si>
  <si>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</si>
  <si>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</si>
  <si>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</si>
  <si>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</si>
  <si>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</si>
  <si>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</si>
  <si>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</si>
  <si>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</si>
  <si>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</si>
  <si>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</si>
  <si>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</si>
  <si>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</si>
  <si>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</si>
  <si>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</si>
  <si>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</si>
  <si>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</si>
  <si>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</si>
  <si>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</si>
  <si>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</si>
  <si>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</si>
  <si>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</si>
  <si>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</si>
  <si>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</si>
  <si>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</si>
  <si>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</si>
  <si>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</si>
  <si>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</si>
  <si>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</si>
  <si>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</si>
  <si>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</si>
  <si>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</si>
  <si>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</si>
  <si>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</si>
  <si>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</si>
  <si>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</si>
  <si>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</si>
  <si>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</si>
  <si>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</si>
  <si>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</si>
  <si>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</si>
  <si>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</si>
  <si>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</si>
  <si>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</si>
  <si>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</si>
  <si>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</si>
  <si>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</si>
  <si>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</si>
  <si>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</si>
  <si>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</si>
  <si>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</si>
  <si>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</si>
  <si>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(VOLAILLE)</t>
  </si>
  <si>
    <t>Adjoindre 100 g de concentré de viande à la sauce suprême.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</si>
  <si>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</si>
  <si>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</si>
  <si>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</si>
  <si>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</si>
  <si>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</si>
  <si>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</si>
  <si>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</si>
  <si>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</si>
  <si>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</si>
  <si>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</si>
  <si>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</si>
  <si>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</si>
  <si>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</si>
  <si>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</si>
  <si>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</si>
  <si>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</si>
  <si>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</si>
  <si>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</si>
  <si>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</si>
  <si>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</si>
  <si>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</si>
  <si>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</si>
  <si>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</si>
  <si>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</si>
  <si>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</si>
  <si>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</si>
  <si>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</si>
  <si>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</si>
  <si>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</si>
  <si>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</si>
  <si>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</si>
  <si>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</si>
  <si>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</si>
  <si>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viande</t>
  </si>
  <si>
    <t>Fiche technique — SAUCE IVOIRE (VOLAILLE)</t>
  </si>
  <si>
    <t>SAUCE IVOIRE (VOLAILLE)  GRO_CDC_206IvVo</t>
  </si>
  <si>
    <t>1.</t>
  </si>
  <si>
    <t xml:space="preserve">    SAUCE SUPRÊME (VOLAILLE)</t>
  </si>
  <si>
    <t>↳ SAUCE SUPRÊME (VOLAILLE)  GRO_CDC_206SuVo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</si>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</sst>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 s="9">
        <v>19</v>
      </c>
      <c r="B9" t="s">
        <v>20</v>
      </c>
      <c r="C9" t="s">
        <v>21</v>
      </c>
      <c r="D9" s="4">
        <v>0.325</v>
      </c>
      <c r="E9" s="6">
        <f>D9*$B$2</f>
        <v>0.325</v>
      </c>
      <c r="F9" t="s">
        <v>3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25</v>
      </c>
      <c r="G13" s="8">
        <f>E13*18</f>
        <v>1.8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25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0.325</v>
      </c>
      <c r="E15" s="6">
        <f>D15*$B$2</f>
        <v>0.325</v>
      </c>
      <c r="F15" t="s">
        <v>25</v>
      </c>
      <c r="G15" s="8">
        <f>E15*4.9</f>
        <v>1.5925</v>
      </c>
    </row>
    <row r="16">
      <c r="A16" t="s">
        <v>39</v>
      </c>
      <c r="B16" t="s">
        <v>40</v>
      </c>
      <c r="C16" t="s">
        <v>38</v>
      </c>
      <c r="D16" s="4">
        <v>0.5</v>
      </c>
      <c r="E16" s="6">
        <f>D16*$B$2</f>
        <v>0.5</v>
      </c>
      <c r="F16" t="s">
        <v>25</v>
      </c>
      <c r="G16" s="8">
        <f>E16*5.2</f>
        <v>2.6</v>
      </c>
    </row>
    <row r="17">
      <c r="A17" t="s">
        <v>41</v>
      </c>
      <c r="B17" t="s">
        <v>42</v>
      </c>
      <c r="C17" t="s">
        <v>43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25</v>
      </c>
      <c r="G18" s="8">
        <f>E18*0.35</f>
        <v>0.021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2">
        <v>55</v>
      </c>
      <c r="E2" t="s" s="12"/>
      <c r="F2"/>
    </row>
    <row r="3">
      <c r="A3" t="s">
        <v>56</v>
      </c>
      <c r="B3">
        <v>1</v>
      </c>
      <c r="C3"/>
      <c r="D3" t="inlineStr" s="12">
        <is>
          <t>Mise en place du poste de travail — Vérifier les D.L.C., peser les denrées, sélectionner le matériel. Désinfecter le matériel et le poste de travail suivant les protocoles.</t>
        </is>
      </c>
      <c r="E3" t="s" s="12"/>
      <c r="F3"/>
    </row>
    <row r="4">
      <c r="A4" t="s">
        <v>56</v>
      </c>
      <c r="B4">
        <v>2</v>
      </c>
      <c r="C4"/>
      <c r="D4" t="s" s="12">
        <v>57</v>
      </c>
      <c r="E4" t="s" s="12"/>
      <c r="F4"/>
    </row>
    <row r="5">
      <c r="A5" t="s">
        <v>56</v>
      </c>
      <c r="B5">
        <v>3</v>
      </c>
      <c r="C5"/>
      <c r="D5" t="s" s="12">
        <v>58</v>
      </c>
      <c r="E5" t="s" s="12"/>
      <c r="F5"/>
    </row>
    <row r="6">
      <c r="A6" t="s">
        <v>59</v>
      </c>
      <c r="B6">
        <v>1</v>
      </c>
      <c r="C6"/>
      <c r="D6" t="s" s="12">
        <v>60</v>
      </c>
      <c r="E6" t="s" s="12"/>
      <c r="F6"/>
    </row>
    <row r="7">
      <c r="A7" t="s">
        <v>61</v>
      </c>
      <c r="B7">
        <v>1</v>
      </c>
      <c r="C7" t="s">
        <v>62</v>
      </c>
      <c r="D7" t="s" s="12">
        <v>63</v>
      </c>
      <c r="E7" t="s" s="12"/>
      <c r="F7"/>
    </row>
    <row r="8">
      <c r="A8" t="s">
        <v>61</v>
      </c>
      <c r="B8">
        <v>2</v>
      </c>
      <c r="C8" t="s">
        <v>64</v>
      </c>
      <c r="D8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8" t="s" s="12"/>
      <c r="F8"/>
    </row>
    <row r="9">
      <c r="A9" t="s">
        <v>61</v>
      </c>
      <c r="B9">
        <v>3</v>
      </c>
      <c r="C9" t="s">
        <v>65</v>
      </c>
      <c r="D9" t="inlineStr" s="12">
        <is>
          <t>Cuire le roux blanc — Cuire très doucement à feu réduit sans arrêter de mélanger. Arrêter la cuisson lorsqu'il blanchit et devient mousseux — on dit alors qu'il « fleurit ».</t>
        </is>
      </c>
      <c r="E9" t="s" s="12">
        <v>66</v>
      </c>
      <c r="F9"/>
    </row>
    <row r="10">
      <c r="A10" t="s">
        <v>61</v>
      </c>
      <c r="B10">
        <v>4</v>
      </c>
      <c r="C10" t="s">
        <v>67</v>
      </c>
      <c r="D10" t="s" s="12">
        <v>68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54</v>
      </c>
      <c r="C2" t="s">
        <v>73</v>
      </c>
      <c r="D2" s="6">
        <f>'Besoins'!$B$2*100</f>
        <v>100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'Besoins'!$B$2*100</f>
        <v>100</v>
      </c>
      <c r="E3" t="s">
        <v>3</v>
      </c>
    </row>
    <row r="4">
      <c r="A4">
        <v>2</v>
      </c>
      <c r="B4" t="s">
        <v>75</v>
      </c>
      <c r="C4" t="s">
        <v>73</v>
      </c>
      <c r="D4" s="6">
        <f>'Besoins'!$B$2*8</f>
        <v>8</v>
      </c>
      <c r="E4" t="s">
        <v>15</v>
      </c>
    </row>
    <row r="5">
      <c r="A5">
        <v>3</v>
      </c>
      <c r="B5" t="s">
        <v>76</v>
      </c>
      <c r="C5" t="s">
        <v>77</v>
      </c>
      <c r="D5" s="6">
        <f>'Besoins'!$B$2*6.2</f>
        <v>6.2</v>
      </c>
      <c r="E5" t="s">
        <v>15</v>
      </c>
    </row>
    <row r="6">
      <c r="A6">
        <v>3</v>
      </c>
      <c r="B6" t="s">
        <v>78</v>
      </c>
      <c r="C6" t="s">
        <v>77</v>
      </c>
      <c r="D6" s="6">
        <f>'Besoins'!$B$2*1.6</f>
        <v>1.6</v>
      </c>
      <c r="E6" t="s">
        <v>15</v>
      </c>
    </row>
    <row r="7">
      <c r="A7">
        <v>3</v>
      </c>
      <c r="B7" t="s">
        <v>79</v>
      </c>
      <c r="C7" t="s">
        <v>77</v>
      </c>
      <c r="D7" s="6">
        <f>'Besoins'!$B$2*0.2</f>
        <v>0.2</v>
      </c>
      <c r="E7" t="s">
        <v>25</v>
      </c>
    </row>
    <row r="8">
      <c r="A8">
        <v>2</v>
      </c>
      <c r="B8" t="s">
        <v>80</v>
      </c>
      <c r="C8" t="s">
        <v>77</v>
      </c>
      <c r="D8" s="6">
        <f>'Besoins'!$B$2*0.06</f>
        <v>0.06</v>
      </c>
      <c r="E8" t="s">
        <v>25</v>
      </c>
    </row>
    <row r="9">
      <c r="A9">
        <v>2</v>
      </c>
      <c r="B9" t="s">
        <v>81</v>
      </c>
      <c r="C9" t="s">
        <v>77</v>
      </c>
      <c r="D9" s="6">
        <f>'Besoins'!$B$2*0.002</f>
        <v>0.002</v>
      </c>
      <c r="E9" t="s">
        <v>25</v>
      </c>
    </row>
    <row r="10">
      <c r="A10">
        <v>2</v>
      </c>
      <c r="B10" t="s">
        <v>82</v>
      </c>
      <c r="C10" t="s">
        <v>77</v>
      </c>
      <c r="D10" s="6">
        <f>'Besoins'!$B$2*0.006</f>
        <v>0.006</v>
      </c>
      <c r="E10" t="s">
        <v>25</v>
      </c>
    </row>
    <row r="11">
      <c r="A11">
        <v>2</v>
      </c>
      <c r="B11" t="s">
        <v>83</v>
      </c>
      <c r="C11" t="s">
        <v>77</v>
      </c>
      <c r="D11" s="6">
        <f>'Besoins'!$B$2*0.002</f>
        <v>0.002</v>
      </c>
      <c r="E11" t="s">
        <v>25</v>
      </c>
    </row>
    <row r="12">
      <c r="A12">
        <v>2</v>
      </c>
      <c r="B12" t="s">
        <v>84</v>
      </c>
      <c r="C12" t="s">
        <v>73</v>
      </c>
      <c r="D12" s="6">
        <f>'Besoins'!$B$2*0.65</f>
        <v>0.65</v>
      </c>
      <c r="E12" t="s">
        <v>25</v>
      </c>
    </row>
    <row r="13">
      <c r="A13">
        <v>3</v>
      </c>
      <c r="B13" t="s">
        <v>85</v>
      </c>
      <c r="C13" t="s">
        <v>77</v>
      </c>
      <c r="D13" s="6">
        <f>'Besoins'!$B$2*0.325</f>
        <v>0.325</v>
      </c>
      <c r="E13" t="s">
        <v>25</v>
      </c>
    </row>
    <row r="14">
      <c r="A14">
        <v>3</v>
      </c>
      <c r="B14" t="s">
        <v>86</v>
      </c>
      <c r="C14" t="s">
        <v>77</v>
      </c>
      <c r="D14" s="6">
        <f>'Besoins'!$B$2*0.325</f>
        <v>0.325</v>
      </c>
      <c r="E14" t="s">
        <v>25</v>
      </c>
    </row>
    <row r="15">
      <c r="A15">
        <v>2</v>
      </c>
      <c r="B15" t="s">
        <v>87</v>
      </c>
      <c r="C15" t="s">
        <v>77</v>
      </c>
      <c r="D15" s="6">
        <f>'Besoins'!$B$2*2</f>
        <v>2</v>
      </c>
      <c r="E15" t="s">
        <v>15</v>
      </c>
    </row>
    <row r="16">
      <c r="A16">
        <v>2</v>
      </c>
      <c r="B16" t="s">
        <v>88</v>
      </c>
      <c r="C16" t="s">
        <v>77</v>
      </c>
      <c r="D16" s="6">
        <f>'Besoins'!$B$2*0.5</f>
        <v>0.5</v>
      </c>
      <c r="E16" t="s">
        <v>25</v>
      </c>
    </row>
    <row r="17">
      <c r="A17">
        <v>1</v>
      </c>
      <c r="B17" t="s">
        <v>89</v>
      </c>
      <c r="C17" t="s">
        <v>77</v>
      </c>
      <c r="D17" s="6">
        <f>'Besoins'!$B$2*0.1</f>
        <v>0.1</v>
      </c>
      <c r="E1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"GRO_CDC_206IvVo · GRO.SAUCES · référence : "&amp;Besoins!B3&amp;" "&amp;Besoins!C3&amp;" · multiplicateur réglable sur la feuille ""Besoins"""</f>
        <v>GRO_CDC_206IvVo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Adjoindre 100 g de concentré de viande à la sauce suprême.</v>
      </c>
      <c r="C5"/>
      <c r="D5"/>
    </row>
    <row r="6">
      <c r="A6"/>
      <c r="B6" t="s">
        <v>93</v>
      </c>
      <c r="C6" s="6">
        <f>'Besoins'!$B$2*100</f>
        <v>100</v>
      </c>
      <c r="D6" t="s">
        <v>3</v>
      </c>
    </row>
    <row r="7">
      <c r="A7"/>
      <c r="B7" t="str">
        <f>Besoins!B13</f>
        <v>Concentré de viande</v>
      </c>
      <c r="C7" s="6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4">
        <v>94</v>
      </c>
      <c r="B9"/>
      <c r="C9"/>
      <c r="D9"/>
    </row>
    <row r="10">
      <c r="A10" t="s" s="15">
        <v>92</v>
      </c>
      <c r="B10" t="str" s="12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5">
        <v>95</v>
      </c>
      <c r="B11" t="str" s="12">
        <f>Procedure!D4</f>
        <v>Réduire de 2 litres le fond blanc de la recette de base.</v>
      </c>
      <c r="C11"/>
      <c r="D11"/>
    </row>
    <row r="12">
      <c r="A12"/>
      <c r="B12" t="s">
        <v>96</v>
      </c>
      <c r="C12" s="6">
        <f>'Besoins'!$B$2*8</f>
        <v>8</v>
      </c>
      <c r="D12" t="s">
        <v>15</v>
      </c>
    </row>
    <row r="13">
      <c r="A13"/>
      <c r="B13" t="str">
        <f>Besoins!B18</f>
        <v>Sel fin de cuisine</v>
      </c>
      <c r="C13" s="6">
        <f>Besoins!E18</f>
        <v>0.06</v>
      </c>
      <c r="D13" t="str">
        <f>Besoins!F18</f>
        <v>kg</v>
      </c>
    </row>
    <row r="14">
      <c r="A14"/>
      <c r="B14" t="str">
        <f>Besoins!B11</f>
        <v>Piment de Cayenne</v>
      </c>
      <c r="C14" s="6">
        <f>Besoins!E11</f>
        <v>0.002</v>
      </c>
      <c r="D14" t="str">
        <f>Besoins!F11</f>
        <v>kg</v>
      </c>
    </row>
    <row r="15">
      <c r="A15"/>
      <c r="B15" t="str">
        <f>Besoins!B12</f>
        <v>Poivre blanc moulu</v>
      </c>
      <c r="C15" s="6">
        <f>Besoins!E12</f>
        <v>0.006</v>
      </c>
      <c r="D15" t="str">
        <f>Besoins!F12</f>
        <v>kg</v>
      </c>
    </row>
    <row r="16">
      <c r="A16"/>
      <c r="B16" t="str">
        <f>Besoins!B10</f>
        <v>Noix de muscade moulue</v>
      </c>
      <c r="C16" s="6">
        <f>Besoins!E10</f>
        <v>0.002</v>
      </c>
      <c r="D16" t="str">
        <f>Besoins!F10</f>
        <v>kg</v>
      </c>
    </row>
    <row r="17">
      <c r="A17" t="s" s="15">
        <v>97</v>
      </c>
      <c r="B17" t="str" s="12">
        <f>Procedure!D5</f>
        <v>Ajouter 2 litres de crème fraîche et 500 g de beurre en liaison terminale. Monter et émulsionner la sauce au mixeur.</v>
      </c>
      <c r="C17"/>
      <c r="D17"/>
    </row>
    <row r="18">
      <c r="A18"/>
      <c r="B18" t="str">
        <f>Besoins!B17</f>
        <v>Crème fraîche liquide 15% MG allégée</v>
      </c>
      <c r="C18" s="6">
        <f>Besoins!E17</f>
        <v>2</v>
      </c>
      <c r="D18" t="str">
        <f>Besoins!F17</f>
        <v>lt</v>
      </c>
    </row>
    <row r="19">
      <c r="A19"/>
      <c r="B19" t="str">
        <f>Besoins!B16</f>
        <v>Beurre doux 82% MG plaquette</v>
      </c>
      <c r="C19" s="6">
        <f>Besoins!E16</f>
        <v>0.5</v>
      </c>
      <c r="D19" t="str">
        <f>Besoins!F16</f>
        <v>kg</v>
      </c>
    </row>
    <row r="20">
      <c r="A20"/>
      <c r="B20"/>
      <c r="C20"/>
      <c r="D20"/>
    </row>
    <row r="21">
      <c r="A21" t="s" s="14">
        <v>98</v>
      </c>
      <c r="B21"/>
      <c r="C21"/>
      <c r="D21"/>
    </row>
    <row r="22">
      <c r="A22" t="s" s="15">
        <v>92</v>
      </c>
      <c r="B22" t="str" s="12">
        <f>Procedure!D6</f>
        <v>Réhydrater la poudre déshydratée dans l'eau chaude puis ajouter le vin blanc. Porter à ébullition légère et laisser réduire quelques minutes.</v>
      </c>
      <c r="C22"/>
      <c r="D22"/>
    </row>
    <row r="23">
      <c r="A23"/>
      <c r="B23" t="str">
        <f>Besoins!B8</f>
        <v>EAU</v>
      </c>
      <c r="C23" s="6">
        <f>Besoins!E8</f>
        <v>6.2</v>
      </c>
      <c r="D23" t="str">
        <f>Besoins!F8</f>
        <v>lt</v>
      </c>
    </row>
    <row r="24">
      <c r="A24"/>
      <c r="B24" t="str">
        <f>Besoins!B7</f>
        <v>Vin blanc sec de cuisson</v>
      </c>
      <c r="C24" s="6">
        <f>Besoins!E7</f>
        <v>1.6</v>
      </c>
      <c r="D24" t="str">
        <f>Besoins!F7</f>
        <v>lt</v>
      </c>
    </row>
    <row r="25">
      <c r="A25"/>
      <c r="B25" t="str">
        <f>Besoins!B14</f>
        <v>Fonds Brun Lié (Knorr Professional)</v>
      </c>
      <c r="C25" s="6">
        <f>Besoins!E14</f>
        <v>0.2</v>
      </c>
      <c r="D25" t="str">
        <f>Besoins!F14</f>
        <v>kg</v>
      </c>
    </row>
    <row r="26">
      <c r="A26"/>
      <c r="B26"/>
      <c r="C26"/>
      <c r="D26"/>
    </row>
    <row r="27">
      <c r="A27" t="s" s="14">
        <v>99</v>
      </c>
      <c r="B27"/>
      <c r="C27"/>
      <c r="D27"/>
    </row>
    <row r="28">
      <c r="A28" t="s" s="15">
        <v>92</v>
      </c>
      <c r="B28" t="str" s="12">
        <f>"[METTRE EN PLACE] "&amp;Procedure!D7</f>
        <v>[METTRE EN PLACE] Mettre en place — Peser, mesurer et contrôler les denrées. Tamiser la farine. Découper le beurre en parcelles.</v>
      </c>
      <c r="C28"/>
      <c r="D28"/>
    </row>
    <row r="29">
      <c r="A29"/>
      <c r="B29" t="str">
        <f>Besoins!B15</f>
        <v>Beurre de cuisine bloc 10 kg</v>
      </c>
      <c r="C29" s="6">
        <f>Besoins!E15</f>
        <v>0.325</v>
      </c>
      <c r="D29" t="str">
        <f>Besoins!F15</f>
        <v>kg</v>
      </c>
    </row>
    <row r="30">
      <c r="A30"/>
      <c r="B30" t="str">
        <f>Besoins!B9</f>
        <v>farine de blé tamisée type 55</v>
      </c>
      <c r="C30" s="6">
        <f>Besoins!E9</f>
        <v>0.325</v>
      </c>
      <c r="D30" t="str">
        <f>Besoins!F9</f>
        <v>kg</v>
      </c>
    </row>
    <row r="31">
      <c r="A31" t="s" s="15">
        <v>95</v>
      </c>
      <c r="B31" t="str" s="12">
        <f>"[ÉTUVER] "&amp;Procedure!D8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1"/>
      <c r="D31"/>
    </row>
    <row r="32">
      <c r="A32"/>
      <c r="B32" t="str">
        <f>Besoins!B15</f>
        <v>Beurre de cuisine bloc 10 kg</v>
      </c>
      <c r="C32" s="6">
        <f>Besoins!E15</f>
        <v>0.325</v>
      </c>
      <c r="D32" t="str">
        <f>Besoins!F15</f>
        <v>kg</v>
      </c>
    </row>
    <row r="33">
      <c r="A33"/>
      <c r="B33" t="str">
        <f>Besoins!B9</f>
        <v>farine de blé tamisée type 55</v>
      </c>
      <c r="C33" s="6">
        <f>Besoins!E9</f>
        <v>0.325</v>
      </c>
      <c r="D33" t="str">
        <f>Besoins!F9</f>
        <v>kg</v>
      </c>
    </row>
    <row r="34">
      <c r="A34" t="s" s="15">
        <v>97</v>
      </c>
      <c r="B34" t="str" s="12">
        <f>"[RÉDUIRE] "&amp;Procedure!D9</f>
        <v>[RÉDUIRE] Cuire le roux blanc — Cuire très doucement à feu réduit sans arrêter de mélanger. Arrêter la cuisson lorsqu'il blanchit et devient mousseux — on dit alors qu'il « fleurit ».</v>
      </c>
      <c r="C34"/>
      <c r="D34"/>
    </row>
    <row r="35">
      <c r="A35"/>
      <c r="B35" t="str" s="16">
        <f>"ℹ "&amp;Procedure!E9</f>
        <v>ℹ</v>
      </c>
      <c r="C35"/>
      <c r="D35"/>
    </row>
    <row r="36">
      <c r="A36" t="s" s="15">
        <v>100</v>
      </c>
      <c r="B36" t="str" s="12">
        <f>"[REFROIDIR] "&amp;Procedure!D10</f>
        <v>[REFROIDIR] Refroidir rapidement — Retirer la sauteuse du feu. Si nécessaire, plonger le fond dans une plaque d'eau froide pour stopper la cuisson.</v>
      </c>
      <c r="C36"/>
      <c r="D36"/>
    </row>
    <row r="37">
      <c r="A37"/>
      <c r="B37"/>
      <c r="C37"/>
      <c r="D37"/>
    </row>
    <row r="38">
      <c r="A38" t="s" s="17">
        <v>101</v>
      </c>
      <c r="B38"/>
      <c r="C38"/>
      <c r="D38"/>
    </row>
  </sheetData>
  <sheetProtection sheet="1" formatRows="0" formatColumns="0"/>
  <mergeCells count="17">
    <mergeCell ref="A1:D1"/>
    <mergeCell ref="A2:D2"/>
    <mergeCell ref="A4:D4"/>
    <mergeCell ref="B5:D5"/>
    <mergeCell ref="A9:D9"/>
    <mergeCell ref="B10:D10"/>
    <mergeCell ref="B11:D11"/>
    <mergeCell ref="B17:D17"/>
    <mergeCell ref="A21:D21"/>
    <mergeCell ref="B22:D22"/>
    <mergeCell ref="A27:D27"/>
    <mergeCell ref="B28:D28"/>
    <mergeCell ref="B31:D31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