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Besoins" sheetId="1" r:id="rId1"/>
    <sheet name="Procedure" sheetId="2" r:id="rId2"/>
    <sheet name="Arborescence FT" sheetId="3" r:id="rId3"/>
    <sheet name="Carte imprimable" sheetId="4" r:id="rId4"/>
  </sheets>
</workbook>
</file>

<file path=xl/sharedStrings.xml><?xml version="1.0" encoding="utf-8"?>
<sst xmlns="http://schemas.openxmlformats.org/spreadsheetml/2006/main" count="67" uniqueCount="67">
  <si>
    <t>Besoins matière</t>
  </si>
  <si>
    <t>Multiplicateur souhaité</t>
  </si>
  <si>
    <t>Quantité de référence</t>
  </si>
  <si>
    <t>pc</t>
  </si>
  <si>
    <t>Quantité obtenue</t>
  </si>
  <si>
    <t>Code</t>
  </si>
  <si>
    <t>Matière première</t>
  </si>
  <si>
    <t>Classe</t>
  </si>
  <si>
    <t>Base (×1, modifiable)</t>
  </si>
  <si>
    <t>Quantité</t>
  </si>
  <si>
    <t>Unité</t>
  </si>
  <si>
    <t>Coût</t>
  </si>
  <si>
    <t>EPI-POIVRE-NOIR</t>
  </si>
  <si>
    <t>Poivre noir moulu</t>
  </si>
  <si>
    <t>Épices en poudre et graines</t>
  </si>
  <si>
    <t>kg</t>
  </si>
  <si>
    <t>RNME101413</t>
  </si>
  <si>
    <t>Olive verte dénoyautée boîte 5/1</t>
  </si>
  <si>
    <t>Assaisonnements et corps gras</t>
  </si>
  <si>
    <t>u</t>
  </si>
  <si>
    <t>FAR-T55</t>
  </si>
  <si>
    <t>Farine de blé T55</t>
  </si>
  <si>
    <t>Farines de blé</t>
  </si>
  <si>
    <t>BEU-DOUX</t>
  </si>
  <si>
    <t>Beurre doux 82% MG plaquette</t>
  </si>
  <si>
    <t>Beurres et margarines</t>
  </si>
  <si>
    <t>FROM-EMMENTAL</t>
  </si>
  <si>
    <t>Emmental râpé vrac</t>
  </si>
  <si>
    <t>Fromages de base cuisine</t>
  </si>
  <si>
    <t>LEV-CHIMIQUE</t>
  </si>
  <si>
    <t>Levure chimique (poudre à lever)</t>
  </si>
  <si>
    <t>Levures et agents levants</t>
  </si>
  <si>
    <t>SEL-FIN</t>
  </si>
  <si>
    <t>Sel fin de cuisine</t>
  </si>
  <si>
    <t>Sels et condiments de base</t>
  </si>
  <si>
    <t>JAMBON-CUBE</t>
  </si>
  <si>
    <t>Jambon en cubes</t>
  </si>
  <si>
    <t>Porc frais</t>
  </si>
  <si>
    <t>Total</t>
  </si>
  <si>
    <t>Recette</t>
  </si>
  <si>
    <t>#</t>
  </si>
  <si>
    <t>Verbe</t>
  </si>
  <si>
    <t>Étape</t>
  </si>
  <si>
    <t>Précision technique</t>
  </si>
  <si>
    <t>Durée</t>
  </si>
  <si>
    <t>CAKE AUX OLIVES ET AU JAMBON (RECETTE A)</t>
  </si>
  <si>
    <t>Niveau</t>
  </si>
  <si>
    <t>Composant</t>
  </si>
  <si>
    <t>Type</t>
  </si>
  <si>
    <t>Quantité (× multiplicateur, voir feuille Besoins)</t>
  </si>
  <si>
    <t>recette</t>
  </si>
  <si>
    <t xml:space="preserve">    ↳ Farine de blé T55</t>
  </si>
  <si>
    <t>matiere</t>
  </si>
  <si>
    <t xml:space="preserve">    ↳ Beurre doux 82% MG plaquette</t>
  </si>
  <si>
    <t xml:space="preserve">    ↳ Levure chimique (poudre à lever)</t>
  </si>
  <si>
    <t xml:space="preserve">    ↳ Emmental râpé vrac</t>
  </si>
  <si>
    <t xml:space="preserve">    ↳ Olive verte dénoyautée boîte 5/1</t>
  </si>
  <si>
    <t xml:space="preserve">    ↳ Jambon en cubes</t>
  </si>
  <si>
    <t xml:space="preserve">    ↳ Sel fin de cuisine</t>
  </si>
  <si>
    <t xml:space="preserve">    ↳ Poivre noir moulu</t>
  </si>
  <si>
    <t>Fiche technique — CAKE AUX OLIVES ET AU JAMBON (RECETTE A)</t>
  </si>
  <si>
    <t>CAKE AUX OLIVES ET AU JAMBON (RECETTE A)  GRO_CDC_026A</t>
  </si>
  <si>
    <t>1.</t>
  </si>
  <si>
    <t>2.</t>
  </si>
  <si>
    <t>3.</t>
  </si>
  <si>
    <t>4.</t>
  </si>
  <si>
    <t>CUIS.web — Portage du CUIS Clipper de 1992 par Palika &amp; Bernard Vandendaele (créateur du moteur récursif d'origine)</t>
  </si>
</sst>
</file>

<file path=xl/styles.xml><?xml version="1.0" encoding="utf-8"?>
<styleSheet xmlns="http://schemas.openxmlformats.org/spreadsheetml/2006/main">
  <numFmts count="7">
    <numFmt numFmtId="164" formatCode="#,##0.00\ &quot;₽&quot;"/>
    <numFmt numFmtId="165" formatCode="[$$-1]#,##0.00"/>
    <numFmt numFmtId="166" formatCode="#,##0.00\ [$€-1]"/>
    <numFmt numFmtId="200" formatCode="0.00"/>
    <numFmt numFmtId="201" formatCode="#,##0.000"/>
    <numFmt numFmtId="202" formatCode="#,##0.0000&quot; €&quot;"/>
    <numFmt numFmtId="203" formatCode="#,##0.00&quot; €&quot;"/>
  </numFmts>
  <fonts count="8">
    <font>
      <name val="Calibri"/>
      <family val="2"/>
      <sz val="10"/>
    </font>
    <font>
      <name val="Calibri"/>
      <family val="2"/>
      <sz val="16"/>
      <b/>
      <color rgb="FF1F4E3B"/>
    </font>
    <font>
      <name val="Calibri"/>
      <family val="2"/>
      <sz val="10"/>
      <b/>
    </font>
    <font>
      <name val="Calibri"/>
      <family val="2"/>
      <sz val="10"/>
      <b/>
      <color rgb="FFFFFFFF"/>
    </font>
    <font>
      <name val="Calibri"/>
      <family val="2"/>
      <sz val="10"/>
      <color rgb="FF666666"/>
    </font>
    <font>
      <name val="Calibri"/>
      <family val="2"/>
      <sz val="10"/>
      <b/>
      <color rgb="FF664D03"/>
    </font>
    <font>
      <name val="Calibri"/>
      <family val="2"/>
      <sz val="10"/>
      <b/>
      <color rgb="FF1F4E3B"/>
    </font>
    <font>
      <name val="Calibri"/>
      <family val="2"/>
      <sz val="9"/>
      <color rgb="FF999999"/>
    </font>
  </fonts>
  <fills count="5">
    <fill>
      <patternFill patternType="none"/>
    </fill>
    <fill>
      <patternFill patternType="gray125"/>
    </fill>
    <fill>
      <patternFill patternType="solid">
        <fgColor rgb="FFEAF3EE"/>
        <bgColor indexed="64"/>
      </patternFill>
    </fill>
    <fill>
      <patternFill patternType="solid">
        <fgColor rgb="FF1F4E3B"/>
        <bgColor indexed="64"/>
      </patternFill>
    </fill>
    <fill>
      <patternFill patternType="solid">
        <fgColor rgb="FFFFF3CD"/>
        <bgColor indexed="64"/>
      </patternFill>
    </fill>
  </fills>
  <borders count="1">
    <border>
      <left/>
      <right/>
      <top/>
      <bottom/>
      <diagonal/>
    </border>
  </borders>
  <cellStyleXfs count="1">
    <xf numFmtId="0" fontId="0" fillId="0" borderId="0"/>
  </cellStyleXfs>
  <cellXfs count="16">
    <xf numFmtId="0" fontId="0" fillId="0" borderId="0" xfId="0"/>
    <xf numFmtId="0" fontId="0" fillId="1" borderId="0" xfId="0" applyFill="1"/>
    <xf numFmtId="0" fontId="1" fillId="0" borderId="0" xfId="0" applyFont="1"/>
    <xf numFmtId="200" fontId="2" fillId="2" borderId="0" xfId="0" applyNumberFormat="1" applyFont="1" applyFill="1"/>
    <xf numFmtId="201" fontId="0" fillId="2" borderId="0" xfId="0" applyNumberFormat="1" applyFill="1"/>
    <xf numFmtId="0" fontId="0" fillId="2" borderId="0" xfId="0" applyFill="1"/>
    <xf numFmtId="201" fontId="0" fillId="0" borderId="0" xfId="0" applyNumberFormat="1"/>
    <xf numFmtId="0" fontId="3" fillId="3" borderId="0" xfId="0" applyFont="1" applyFill="1"/>
    <xf numFmtId="202" fontId="0" fillId="0" borderId="0" xfId="0" applyNumberFormat="1"/>
    <xf numFmtId="0" fontId="2" fillId="0" borderId="0" xfId="0" applyFont="1"/>
    <xf numFmtId="203" fontId="2" fillId="0" borderId="0" xfId="0" applyNumberFormat="1" applyFont="1"/>
    <xf numFmtId="0" fontId="0" fillId="0" borderId="0" xfId="0" applyAlignment="1">
      <alignment wrapText="1"/>
    </xf>
    <xf numFmtId="0" fontId="4" fillId="0" borderId="0" xfId="0" applyFont="1"/>
    <xf numFmtId="0" fontId="5" fillId="4" borderId="0" xfId="0" applyFont="1" applyFill="1"/>
    <xf numFmtId="0" fontId="6" fillId="0" borderId="0" xfId="0" applyFont="1" applyAlignment="1">
      <alignment horizontal="right"/>
    </xf>
    <xf numFmtId="0" fontId="7" fillId="0" borderId="0" xfId="0" applyFon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styles" Target="styles.xml"/>
<Relationship Id="rId6"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15"/>
  <sheetViews>
    <sheetView workbookViewId="0">
      <pane ySplit="6" topLeftCell="A7" activePane="bottomLeft" state="frozen"/>
      <selection activeCell="A7" sqref="A7"/>
    </sheetView>
  </sheetViews>
  <cols>
    <col min="1" max="1" width="14" customWidth="1"/>
    <col min="2" max="2" width="34" customWidth="1"/>
    <col min="3" max="3" width="24" customWidth="1"/>
    <col min="4" max="4" width="16" customWidth="1"/>
    <col min="5" max="5" width="14" customWidth="1"/>
    <col min="6" max="6" width="10" customWidth="1"/>
    <col min="7" max="7" width="14" customWidth="1"/>
  </cols>
  <sheetData>
    <row r="1" customHeight="1" ht="24">
      <c r="A1" t="s" s="2">
        <v>0</v>
      </c>
      <c r="B1"/>
      <c r="C1"/>
      <c r="D1"/>
      <c r="E1"/>
      <c r="F1"/>
    </row>
    <row r="2">
      <c r="A2" t="s">
        <v>1</v>
      </c>
      <c r="B2" s="3">
        <v>1</v>
      </c>
      <c r="C2"/>
      <c r="D2"/>
      <c r="E2"/>
      <c r="F2"/>
    </row>
    <row r="3">
      <c r="A3" t="s">
        <v>2</v>
      </c>
      <c r="B3" s="4">
        <v>100</v>
      </c>
      <c r="C3" t="s" s="5">
        <v>3</v>
      </c>
      <c r="D3"/>
      <c r="E3"/>
      <c r="F3"/>
    </row>
    <row r="4">
      <c r="A4" t="s">
        <v>4</v>
      </c>
      <c r="B4" s="6">
        <f>$B$2*B3</f>
        <v>100</v>
      </c>
      <c r="C4" t="str">
        <f>C3</f>
        <v>pc</v>
      </c>
      <c r="D4"/>
      <c r="E4"/>
      <c r="F4"/>
    </row>
    <row r="5">
      <c r="A5"/>
      <c r="B5"/>
      <c r="C5"/>
      <c r="D5"/>
      <c r="E5"/>
      <c r="F5"/>
    </row>
    <row r="6">
      <c r="A6" t="s" s="7">
        <v>5</v>
      </c>
      <c r="B6" t="s" s="7">
        <v>6</v>
      </c>
      <c r="C6" t="s" s="7">
        <v>7</v>
      </c>
      <c r="D6" t="s" s="7">
        <v>8</v>
      </c>
      <c r="E6" t="s" s="7">
        <v>9</v>
      </c>
      <c r="F6" t="s" s="7">
        <v>10</v>
      </c>
      <c r="G6" t="s" s="7">
        <v>11</v>
      </c>
    </row>
    <row r="7">
      <c r="A7" t="s">
        <v>12</v>
      </c>
      <c r="B7" t="s">
        <v>13</v>
      </c>
      <c r="C7" t="s">
        <v>14</v>
      </c>
      <c r="D7" s="4">
        <v>0.01</v>
      </c>
      <c r="E7" s="6">
        <f>D7*$B$2</f>
        <v>0.01</v>
      </c>
      <c r="F7" t="s">
        <v>15</v>
      </c>
      <c r="G7" s="8">
        <f>E7*12.5</f>
        <v>0.125</v>
      </c>
    </row>
    <row r="8">
      <c r="A8" t="s">
        <v>16</v>
      </c>
      <c r="B8" t="s">
        <v>17</v>
      </c>
      <c r="C8" t="s">
        <v>18</v>
      </c>
      <c r="D8" s="4">
        <v>0.5</v>
      </c>
      <c r="E8" s="6">
        <f>D8*$B$2</f>
        <v>0.5</v>
      </c>
      <c r="F8" t="s">
        <v>19</v>
      </c>
      <c r="G8" s="8">
        <f>E8*14.95</f>
        <v>7.475</v>
      </c>
    </row>
    <row r="9">
      <c r="A9" t="s">
        <v>20</v>
      </c>
      <c r="B9" t="s">
        <v>21</v>
      </c>
      <c r="C9" t="s">
        <v>22</v>
      </c>
      <c r="D9" s="4">
        <v>2</v>
      </c>
      <c r="E9" s="6">
        <f>D9*$B$2</f>
        <v>2</v>
      </c>
      <c r="F9" t="s">
        <v>15</v>
      </c>
      <c r="G9" s="8">
        <f>E9*0.56</f>
        <v>1.12</v>
      </c>
    </row>
    <row r="10">
      <c r="A10" t="s">
        <v>23</v>
      </c>
      <c r="B10" t="s">
        <v>24</v>
      </c>
      <c r="C10" t="s">
        <v>25</v>
      </c>
      <c r="D10" s="4">
        <v>1.7</v>
      </c>
      <c r="E10" s="6">
        <f>D10*$B$2</f>
        <v>1.7</v>
      </c>
      <c r="F10" t="s">
        <v>15</v>
      </c>
      <c r="G10" s="8">
        <f>E10*5.2</f>
        <v>8.84</v>
      </c>
    </row>
    <row r="11">
      <c r="A11" t="s">
        <v>26</v>
      </c>
      <c r="B11" t="s">
        <v>27</v>
      </c>
      <c r="C11" t="s">
        <v>28</v>
      </c>
      <c r="D11" s="4">
        <v>1</v>
      </c>
      <c r="E11" s="6">
        <f>D11*$B$2</f>
        <v>1</v>
      </c>
      <c r="F11" t="s">
        <v>15</v>
      </c>
      <c r="G11" s="8">
        <f>E11*7.2</f>
        <v>7.2</v>
      </c>
    </row>
    <row r="12">
      <c r="A12" t="s">
        <v>29</v>
      </c>
      <c r="B12" t="s">
        <v>30</v>
      </c>
      <c r="C12" t="s">
        <v>31</v>
      </c>
      <c r="D12" s="4">
        <v>0.07</v>
      </c>
      <c r="E12" s="6">
        <f>D12*$B$2</f>
        <v>0.07</v>
      </c>
      <c r="F12" t="s">
        <v>15</v>
      </c>
      <c r="G12" s="8">
        <f>E12*4.2</f>
        <v>0.294</v>
      </c>
    </row>
    <row r="13">
      <c r="A13" t="s">
        <v>32</v>
      </c>
      <c r="B13" t="s">
        <v>33</v>
      </c>
      <c r="C13" t="s">
        <v>34</v>
      </c>
      <c r="D13" s="4">
        <v>0.035</v>
      </c>
      <c r="E13" s="6">
        <f>D13*$B$2</f>
        <v>0.035</v>
      </c>
      <c r="F13" t="s">
        <v>15</v>
      </c>
      <c r="G13" s="8">
        <f>E13*0.35</f>
        <v>0.01225</v>
      </c>
    </row>
    <row r="14">
      <c r="A14" t="s">
        <v>35</v>
      </c>
      <c r="B14" t="s">
        <v>36</v>
      </c>
      <c r="C14" t="s">
        <v>37</v>
      </c>
      <c r="D14" s="4">
        <v>1</v>
      </c>
      <c r="E14" s="6">
        <f>D14*$B$2</f>
        <v>1</v>
      </c>
      <c r="F14" t="s">
        <v>15</v>
      </c>
      <c r="G14" s="8">
        <f>E14*10.6</f>
        <v>10.6</v>
      </c>
    </row>
    <row r="15">
      <c r="A15"/>
      <c r="B15"/>
      <c r="C15"/>
      <c r="D15"/>
      <c r="E15"/>
      <c r="F15" t="s" s="9">
        <v>38</v>
      </c>
      <c r="G15" s="10">
        <f>SUM(G7:G14)</f>
        <v>0</v>
      </c>
    </row>
  </sheetData>
  <autoFilter ref="A6:G6"/>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5"/>
  <sheetViews>
    <sheetView workbookViewId="0">
      <pane ySplit="1" topLeftCell="A2" activePane="bottomLeft" state="frozen"/>
      <selection activeCell="A2" sqref="A2"/>
    </sheetView>
  </sheetViews>
  <cols>
    <col min="1" max="1" width="30" customWidth="1"/>
    <col min="2" max="2" width="6" customWidth="1"/>
    <col min="3" max="3" width="16" customWidth="1"/>
    <col min="4" max="4" width="60" customWidth="1"/>
    <col min="5" max="5" width="34" customWidth="1"/>
    <col min="6" max="6" width="16" customWidth="1"/>
  </cols>
  <sheetData>
    <row r="1">
      <c r="A1" t="s" s="7">
        <v>39</v>
      </c>
      <c r="B1" t="s" s="7">
        <v>40</v>
      </c>
      <c r="C1" t="s" s="7">
        <v>41</v>
      </c>
      <c r="D1" t="s" s="7">
        <v>42</v>
      </c>
      <c r="E1" t="s" s="7">
        <v>43</v>
      </c>
      <c r="F1" t="s" s="7">
        <v>44</v>
      </c>
    </row>
    <row r="2">
      <c r="A2" t="s">
        <v>45</v>
      </c>
      <c r="B2">
        <v>1</v>
      </c>
      <c r="C2"/>
      <c r="D2" t="inlineStr" s="11">
        <is>
          <t>Mise en place — Couper le jambon en dés de 5mm. Préchauffer le four à +180°C. Faire fondre 200g de beurre, badigeonner 2 bacs GN 1/1 H65 (ou 4 moules à cake). Ramollir le beurre. Tiédir les œufs au bain-marie. Tamiser farine + levure.</t>
        </is>
      </c>
      <c r="E2" t="s" s="11"/>
      <c r="F2"/>
    </row>
    <row r="3">
      <c r="A3" t="s">
        <v>45</v>
      </c>
      <c r="B3">
        <v>2</v>
      </c>
      <c r="C3"/>
      <c r="D3" t="inlineStr" s="11">
        <is>
          <t>Confectionner la pâte — Dans la cuve du batteur, travailler le beurre au fouet. Ajouter progressivement les œufs. Incorporer farine, levure, sel, poivre. Ajouter emmenthal, jambon, olives. Mélange simple pour ne pas déstructurer la garniture.</t>
        </is>
      </c>
      <c r="E3" t="s" s="11"/>
      <c r="F3"/>
    </row>
    <row r="4">
      <c r="A4" t="s">
        <v>45</v>
      </c>
      <c r="B4">
        <v>3</v>
      </c>
      <c r="C4"/>
      <c r="D4" t="inlineStr" s="11">
        <is>
          <t>Cuire — Verser la pâte dans les moules, égaliser à la corne. Cuire à +180°C 10min (strier la croûte), puis +140°C environ 40min. Contrôler par sondage. Démouler, refroidir sur grilles. Couper chaque cake en 4 dans la longueur, détailler en tranches.</t>
        </is>
      </c>
      <c r="E4" t="s" s="11"/>
      <c r="F4"/>
    </row>
    <row r="5">
      <c r="A5" t="s">
        <v>45</v>
      </c>
      <c r="B5">
        <v>4</v>
      </c>
      <c r="C5"/>
      <c r="D5" t="inlineStr" s="11">
        <is>
          <t>Suggestions de garniture alternative — Pistes pour de futures variantes : tomates confites+ail+poivrons+piment ; miettes de thon+olives ; lardons de poitrine fumée ; emmenthal+tombée d'oignon.</t>
        </is>
      </c>
      <c r="E5" t="s" s="11"/>
      <c r="F5"/>
    </row>
  </sheetData>
  <autoFilter ref="A1:F1"/>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10"/>
  <sheetViews>
    <sheetView workbookViewId="0">
      <pane ySplit="1" topLeftCell="A2" activePane="bottomLeft" state="frozen"/>
      <selection activeCell="A2" sqref="A2"/>
    </sheetView>
  </sheetViews>
  <cols>
    <col min="1" max="1" width="8" customWidth="1"/>
    <col min="2" max="2" width="48" customWidth="1"/>
    <col min="3" max="3" width="14" customWidth="1"/>
    <col min="4" max="4" width="22" customWidth="1"/>
    <col min="5" max="5" width="10" customWidth="1"/>
  </cols>
  <sheetData>
    <row r="1">
      <c r="A1" t="s" s="7">
        <v>46</v>
      </c>
      <c r="B1" t="s" s="7">
        <v>47</v>
      </c>
      <c r="C1" t="s" s="7">
        <v>48</v>
      </c>
      <c r="D1" t="s" s="7">
        <v>49</v>
      </c>
      <c r="E1" t="s" s="7">
        <v>10</v>
      </c>
    </row>
    <row r="2">
      <c r="A2">
        <v>0</v>
      </c>
      <c r="B2" t="s">
        <v>45</v>
      </c>
      <c r="C2" t="s">
        <v>50</v>
      </c>
      <c r="D2" s="6">
        <f>'Besoins'!$B$2*100</f>
        <v>100</v>
      </c>
      <c r="E2" t="s">
        <v>3</v>
      </c>
    </row>
    <row r="3">
      <c r="A3">
        <v>1</v>
      </c>
      <c r="B3" t="s">
        <v>51</v>
      </c>
      <c r="C3" t="s">
        <v>52</v>
      </c>
      <c r="D3" s="6">
        <f>'Besoins'!$B$2*2</f>
        <v>2</v>
      </c>
      <c r="E3" t="s">
        <v>15</v>
      </c>
    </row>
    <row r="4">
      <c r="A4">
        <v>1</v>
      </c>
      <c r="B4" t="s">
        <v>53</v>
      </c>
      <c r="C4" t="s">
        <v>52</v>
      </c>
      <c r="D4" s="6">
        <f>'Besoins'!$B$2*1.7</f>
        <v>1.7</v>
      </c>
      <c r="E4" t="s">
        <v>15</v>
      </c>
    </row>
    <row r="5">
      <c r="A5">
        <v>1</v>
      </c>
      <c r="B5" t="s">
        <v>54</v>
      </c>
      <c r="C5" t="s">
        <v>52</v>
      </c>
      <c r="D5" s="6">
        <f>'Besoins'!$B$2*0.07</f>
        <v>0.07</v>
      </c>
      <c r="E5" t="s">
        <v>15</v>
      </c>
    </row>
    <row r="6">
      <c r="A6">
        <v>1</v>
      </c>
      <c r="B6" t="s">
        <v>55</v>
      </c>
      <c r="C6" t="s">
        <v>52</v>
      </c>
      <c r="D6" s="6">
        <f>'Besoins'!$B$2*1</f>
        <v>1</v>
      </c>
      <c r="E6" t="s">
        <v>15</v>
      </c>
    </row>
    <row r="7">
      <c r="A7">
        <v>1</v>
      </c>
      <c r="B7" t="s">
        <v>56</v>
      </c>
      <c r="C7" t="s">
        <v>52</v>
      </c>
      <c r="D7" s="6">
        <f>'Besoins'!$B$2*0.5</f>
        <v>0.5</v>
      </c>
      <c r="E7" t="s">
        <v>19</v>
      </c>
    </row>
    <row r="8">
      <c r="A8">
        <v>1</v>
      </c>
      <c r="B8" t="s">
        <v>57</v>
      </c>
      <c r="C8" t="s">
        <v>52</v>
      </c>
      <c r="D8" s="6">
        <f>'Besoins'!$B$2*1</f>
        <v>1</v>
      </c>
      <c r="E8" t="s">
        <v>15</v>
      </c>
    </row>
    <row r="9">
      <c r="A9">
        <v>1</v>
      </c>
      <c r="B9" t="s">
        <v>58</v>
      </c>
      <c r="C9" t="s">
        <v>52</v>
      </c>
      <c r="D9" s="6">
        <f>'Besoins'!$B$2*0.035</f>
        <v>0.035</v>
      </c>
      <c r="E9" t="s">
        <v>15</v>
      </c>
    </row>
    <row r="10">
      <c r="A10">
        <v>1</v>
      </c>
      <c r="B10" t="s">
        <v>59</v>
      </c>
      <c r="C10" t="s">
        <v>52</v>
      </c>
      <c r="D10" s="6">
        <f>'Besoins'!$B$2*0.01</f>
        <v>0.01</v>
      </c>
      <c r="E10" t="s">
        <v>15</v>
      </c>
    </row>
  </sheetData>
  <autoFilter ref="A1:E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19"/>
  <cols>
    <col min="1" max="1" width="22" customWidth="1"/>
    <col min="2" max="2" width="52" customWidth="1"/>
    <col min="3" max="3" width="14" customWidth="1"/>
    <col min="4" max="4" width="10" customWidth="1"/>
  </cols>
  <sheetData>
    <row r="1" customHeight="1" ht="24">
      <c r="A1" t="s" s="2">
        <v>60</v>
      </c>
      <c r="B1"/>
      <c r="C1"/>
      <c r="D1"/>
    </row>
    <row r="2">
      <c r="A2" t="str" s="12">
        <f>"GRO_CDC_026A · GRO.ENT.FR · référence : "&amp;Besoins!B3&amp;" "&amp;Besoins!C3&amp;" · multiplicateur réglable sur la feuille ""Besoins"""</f>
        <v>GRO_CDC_026A · GRO.ENT.FR · référence : 100 pc · multiplicateur réglable sur la feuille </v>
      </c>
      <c r="B2"/>
      <c r="C2"/>
      <c r="D2"/>
    </row>
    <row r="3">
      <c r="A3"/>
      <c r="B3"/>
      <c r="C3"/>
      <c r="D3"/>
    </row>
    <row r="4">
      <c r="A4" t="s" s="13">
        <v>61</v>
      </c>
      <c r="B4"/>
      <c r="C4"/>
      <c r="D4"/>
    </row>
    <row r="5">
      <c r="A5" t="s" s="14">
        <v>62</v>
      </c>
      <c r="B5" t="str" s="11">
        <f>Procedure!D2</f>
        <v>Mise en place — Couper le jambon en dés de 5mm. Préchauffer le four à +180°C. Faire fondre 200g de beurre, badigeonner 2 bacs GN 1/1 H65 (ou 4 moules à cake). Ramollir le beurre. Tiédir les œufs au bain-marie. Tamiser farine + levure.</v>
      </c>
      <c r="C5"/>
      <c r="D5"/>
    </row>
    <row r="6">
      <c r="A6"/>
      <c r="B6" t="str">
        <f>Besoins!B10</f>
        <v>Beurre doux 82% MG plaquette</v>
      </c>
      <c r="C6" s="6">
        <f>Besoins!E10</f>
        <v>1.7</v>
      </c>
      <c r="D6" t="str">
        <f>Besoins!F10</f>
        <v>kg</v>
      </c>
    </row>
    <row r="7">
      <c r="A7" t="s" s="14">
        <v>63</v>
      </c>
      <c r="B7" t="str" s="11">
        <f>Procedure!D3</f>
        <v>Confectionner la pâte — Dans la cuve du batteur, travailler le beurre au fouet. Ajouter progressivement les œufs. Incorporer farine, levure, sel, poivre. Ajouter emmenthal, jambon, olives. Mélange simple pour ne pas déstructurer la garniture.</v>
      </c>
      <c r="C7"/>
      <c r="D7"/>
    </row>
    <row r="8">
      <c r="A8"/>
      <c r="B8" t="str">
        <f>Besoins!B9</f>
        <v>Farine de blé T55</v>
      </c>
      <c r="C8" s="6">
        <f>Besoins!E9</f>
        <v>2</v>
      </c>
      <c r="D8" t="str">
        <f>Besoins!F9</f>
        <v>kg</v>
      </c>
    </row>
    <row r="9">
      <c r="A9"/>
      <c r="B9" t="str">
        <f>Besoins!B10</f>
        <v>Beurre doux 82% MG plaquette</v>
      </c>
      <c r="C9" s="6">
        <f>Besoins!E10</f>
        <v>1.7</v>
      </c>
      <c r="D9" t="str">
        <f>Besoins!F10</f>
        <v>kg</v>
      </c>
    </row>
    <row r="10">
      <c r="A10"/>
      <c r="B10" t="str">
        <f>Besoins!B12</f>
        <v>Levure chimique (poudre à lever)</v>
      </c>
      <c r="C10" s="6">
        <f>Besoins!E12</f>
        <v>0.07</v>
      </c>
      <c r="D10" t="str">
        <f>Besoins!F12</f>
        <v>kg</v>
      </c>
    </row>
    <row r="11">
      <c r="A11"/>
      <c r="B11" t="str">
        <f>Besoins!B11</f>
        <v>Emmental râpé vrac</v>
      </c>
      <c r="C11" s="6">
        <f>Besoins!E11</f>
        <v>1</v>
      </c>
      <c r="D11" t="str">
        <f>Besoins!F11</f>
        <v>kg</v>
      </c>
    </row>
    <row r="12">
      <c r="A12"/>
      <c r="B12" t="str">
        <f>Besoins!B8</f>
        <v>Olive verte dénoyautée boîte 5/1</v>
      </c>
      <c r="C12" s="6">
        <f>Besoins!E8</f>
        <v>0.5</v>
      </c>
      <c r="D12" t="str">
        <f>Besoins!F8</f>
        <v>u</v>
      </c>
    </row>
    <row r="13">
      <c r="A13"/>
      <c r="B13" t="str">
        <f>Besoins!B14</f>
        <v>Jambon en cubes</v>
      </c>
      <c r="C13" s="6">
        <f>Besoins!E14</f>
        <v>1</v>
      </c>
      <c r="D13" t="str">
        <f>Besoins!F14</f>
        <v>kg</v>
      </c>
    </row>
    <row r="14">
      <c r="A14"/>
      <c r="B14" t="str">
        <f>Besoins!B13</f>
        <v>Sel fin de cuisine</v>
      </c>
      <c r="C14" s="6">
        <f>Besoins!E13</f>
        <v>0.035</v>
      </c>
      <c r="D14" t="str">
        <f>Besoins!F13</f>
        <v>kg</v>
      </c>
    </row>
    <row r="15">
      <c r="A15"/>
      <c r="B15" t="str">
        <f>Besoins!B7</f>
        <v>Poivre noir moulu</v>
      </c>
      <c r="C15" s="6">
        <f>Besoins!E7</f>
        <v>0.01</v>
      </c>
      <c r="D15" t="str">
        <f>Besoins!F7</f>
        <v>kg</v>
      </c>
    </row>
    <row r="16">
      <c r="A16" t="s" s="14">
        <v>64</v>
      </c>
      <c r="B16" t="str" s="11">
        <f>Procedure!D4</f>
        <v>Cuire — Verser la pâte dans les moules, égaliser à la corne. Cuire à +180°C 10min (strier la croûte), puis +140°C environ 40min. Contrôler par sondage. Démouler, refroidir sur grilles. Couper chaque cake en 4 dans la longueur, détailler en tranches.</v>
      </c>
      <c r="C16"/>
      <c r="D16"/>
    </row>
    <row r="17">
      <c r="A17" t="s" s="14">
        <v>65</v>
      </c>
      <c r="B17" t="str" s="11">
        <f>Procedure!D5</f>
        <v>Suggestions de garniture alternative — Pistes pour de futures variantes : tomates confites+ail+poivrons+piment ; miettes de thon+olives ; lardons de poitrine fumée ; emmenthal+tombée d'oignon.</v>
      </c>
      <c r="C17"/>
      <c r="D17"/>
    </row>
    <row r="18">
      <c r="A18"/>
      <c r="B18"/>
      <c r="C18"/>
      <c r="D18"/>
    </row>
    <row r="19">
      <c r="A19" t="s" s="15">
        <v>66</v>
      </c>
      <c r="B19"/>
      <c r="C19"/>
      <c r="D19"/>
    </row>
  </sheetData>
  <sheetProtection sheet="1" formatRows="0" formatColumns="0"/>
  <mergeCells count="8">
    <mergeCell ref="A1:D1"/>
    <mergeCell ref="A2:D2"/>
    <mergeCell ref="A4:D4"/>
    <mergeCell ref="B5:D5"/>
    <mergeCell ref="B7:D7"/>
    <mergeCell ref="B16:D16"/>
    <mergeCell ref="B17:D17"/>
    <mergeCell ref="A19:D19"/>
  </mergeCells>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2026-09-22T17:27:01Z</dcterms:created>
  <dc:title>CAKE AUX OLIVES ET AU JAMBON (R</dc:title>
  <dc:subject/>
  <dc:creator>CUIS.web</dc:creator>
  <cp:lastModifiedBy/>
  <cp:keywords/>
  <dc:description>Export automatique — moteur récursif d'origine : Bernard Vandendaele</dc:description>
  <cp:category/>
  <dc:language>en-US</dc:language>
  <dcterms:modified xsi:type="dcterms:W3CDTF">2026-09-22T17:27:01Z</dcterms:modified>
  <cp:revision>1</cp:revision>
</cp:coreProperties>
</file>