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<sst xmlns="http://schemas.openxmlformats.org/spreadsheetml/2006/main" count="106" uniqueCount="106">
  <si>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</si>
  <si>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</si>
  <si>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</si>
  <si>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</si>
  <si>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</si>
  <si>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</si>
  <si>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</si>
  <si>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</si>
  <si>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</si>
  <si>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</si>
  <si>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</si>
  <si>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</si>
  <si>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</si>
  <si>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</si>
  <si>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</si>
  <si>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</si>
  <si>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00000780</t>
  </si>
  <si>
    <t>BRSILIENNE</t>
  </si>
  <si>
    <t>00000002</t>
  </si>
  <si>
    <t>FARINE (FLEUR DE FROMENT)</t>
  </si>
  <si>
    <t>00000014</t>
  </si>
  <si>
    <t>VANILLE (baton)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</si>
  <si>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</si>
  <si>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</si>
  <si>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</si>
  <si>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</si>
  <si>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</si>
  <si>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</si>
  <si>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</si>
  <si>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</si>
  <si>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</si>
  <si>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</si>
  <si>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</si>
  <si>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</si>
  <si>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</si>
  <si>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</si>
  <si>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</si>
  <si>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</si>
  <si>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</si>
  <si>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</si>
  <si>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</si>
  <si>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</si>
  <si>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</si>
  <si>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</si>
  <si>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OMELLETTE NORVÉGIENNE AMARETO (ASSIÈTE) COPIE COPIE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</si>
  <si>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</si>
  <si>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</si>
  <si>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</si>
  <si>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</si>
  <si>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</si>
  <si>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</si>
  <si>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</si>
  <si>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</si>
  <si>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</si>
  <si>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</si>
  <si>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</si>
  <si>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</si>
  <si>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</si>
  <si>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</si>
  <si>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</si>
  <si>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</si>
  <si>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</si>
  <si>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</si>
  <si>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</si>
  <si>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</si>
  <si>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</si>
  <si>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</si>
  <si>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</si>
  <si>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OMELLETTE NORVÉGIENNE AMARETO;(GR.PORTION)</t>
  </si>
  <si>
    <t xml:space="preserve">        ↳ OMELETTE NORVEGIENNE (AMARETO;40*30CM.) COPIE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</si>
  <si>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</si>
  <si>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</si>
  <si>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</si>
  <si>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</si>
  <si>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</si>
  <si>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</si>
  <si>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</si>
  <si>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</si>
  <si>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</si>
  <si>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</si>
  <si>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</si>
  <si>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</si>
  <si>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 xml:space="preserve">                ↳ BLANC D'OEUF (P) (conv.)</t>
  </si>
  <si>
    <t xml:space="preserve">                ↳ SUCRE (S2)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</si>
  <si>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</si>
  <si>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</si>
  <si>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</si>
  <si>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</si>
  <si>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 (conv.)</t>
  </si>
  <si>
    <t xml:space="preserve">            ↳ VANILLE (baton)</t>
  </si>
  <si>
    <t xml:space="preserve">    ↳ BRSILIENNE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</si>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</sst>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0.00375</v>
      </c>
      <c r="E7" s="6">
        <f>D7*$B$2</f>
        <v>0.00375</v>
      </c>
      <c r="F7" t="s">
        <v>15</v>
      </c>
      <c r="G7" s="9">
        <f>E7*3.3465666667</f>
        <v>0.01255</v>
      </c>
    </row>
    <row r="8">
      <c r="A8" t="s" s="8">
        <v>16</v>
      </c>
      <c r="B8" t="s">
        <v>17</v>
      </c>
      <c r="C8" t="s">
        <v>14</v>
      </c>
      <c r="D8" s="4">
        <v>0.02</v>
      </c>
      <c r="E8" s="6">
        <f>D8*$B$2</f>
        <v>0.02</v>
      </c>
      <c r="F8" t="s">
        <v>15</v>
      </c>
      <c r="G8" s="9">
        <f>E8*3.4085</f>
        <v>0.06817</v>
      </c>
    </row>
    <row r="9">
      <c r="A9" t="s" s="8">
        <v>18</v>
      </c>
      <c r="B9" t="s">
        <v>19</v>
      </c>
      <c r="C9" t="s">
        <v>14</v>
      </c>
      <c r="D9" s="4">
        <v>0.009375</v>
      </c>
      <c r="E9" s="6">
        <f>D9*$B$2</f>
        <v>0.009375</v>
      </c>
      <c r="F9" t="s">
        <v>15</v>
      </c>
      <c r="G9" s="9">
        <f>E9*0.022064</f>
        <v>0.000207</v>
      </c>
    </row>
    <row r="10">
      <c r="A10" t="s" s="8">
        <v>20</v>
      </c>
      <c r="B10" t="s">
        <v>21</v>
      </c>
      <c r="C10" t="s">
        <v>14</v>
      </c>
      <c r="D10" s="4">
        <v>0.833333</v>
      </c>
      <c r="E10" s="6">
        <f>D10*$B$2</f>
        <v>0.833333</v>
      </c>
      <c r="F10" t="s">
        <v>3</v>
      </c>
      <c r="G10" s="9">
        <f>E10*0.5902686572</f>
        <v>0.49189</v>
      </c>
    </row>
    <row r="11">
      <c r="A11" t="s" s="8">
        <v>22</v>
      </c>
      <c r="B11" t="s">
        <v>23</v>
      </c>
      <c r="C11" t="s">
        <v>24</v>
      </c>
      <c r="D11" s="4">
        <v>0.084375</v>
      </c>
      <c r="E11" s="6">
        <f>D11*$B$2</f>
        <v>0.084375</v>
      </c>
      <c r="F11" t="s">
        <v>25</v>
      </c>
      <c r="G11" s="9">
        <f>E11*3.9415</f>
        <v>0.332564</v>
      </c>
    </row>
    <row r="12">
      <c r="A12" t="s" s="8">
        <v>26</v>
      </c>
      <c r="B12" t="s">
        <v>27</v>
      </c>
      <c r="C12" t="s">
        <v>28</v>
      </c>
      <c r="D12" s="4">
        <v>4.916667</v>
      </c>
      <c r="E12" s="6">
        <f>D12*$B$2</f>
        <v>4.916667</v>
      </c>
      <c r="F12" t="s">
        <v>3</v>
      </c>
      <c r="G12" s="9">
        <f>E12*0.2699999817</f>
        <v>1.3275</v>
      </c>
    </row>
    <row r="13">
      <c r="A13" t="s" s="8">
        <v>29</v>
      </c>
      <c r="B13" t="s">
        <v>30</v>
      </c>
      <c r="C13" t="s">
        <v>28</v>
      </c>
      <c r="D13" s="4">
        <v>0.833333</v>
      </c>
      <c r="E13" s="6">
        <f>D13*$B$2</f>
        <v>0.833333</v>
      </c>
      <c r="F13" t="s">
        <v>25</v>
      </c>
      <c r="G13" s="9">
        <f>E13*0.59990024</f>
        <v>0.499917</v>
      </c>
    </row>
    <row r="14">
      <c r="A14" t="s" s="8">
        <v>31</v>
      </c>
      <c r="B14" t="s">
        <v>32</v>
      </c>
      <c r="C14" t="s">
        <v>33</v>
      </c>
      <c r="D14" s="4">
        <v>0.0625</v>
      </c>
      <c r="E14" s="6">
        <f>D14*$B$2</f>
        <v>0.0625</v>
      </c>
      <c r="F14" t="s">
        <v>3</v>
      </c>
      <c r="G14" s="9">
        <f>E14*0.0632128</f>
        <v>0.003951</v>
      </c>
    </row>
    <row r="15">
      <c r="A15" t="s" s="8">
        <v>34</v>
      </c>
      <c r="B15" t="s">
        <v>35</v>
      </c>
      <c r="C15" t="s">
        <v>36</v>
      </c>
      <c r="D15" s="4">
        <v>0.258208</v>
      </c>
      <c r="E15" s="6">
        <f>D15*$B$2</f>
        <v>0.258208</v>
      </c>
      <c r="F15" t="s">
        <v>15</v>
      </c>
      <c r="G15" s="9">
        <f>E15*0.9500012264</f>
        <v>0.245298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50</v>
      </c>
      <c r="B8">
        <v>1</v>
      </c>
      <c r="C8" t="s">
        <v>51</v>
      </c>
      <c r="D8" t="s" s="12">
        <v>52</v>
      </c>
      <c r="E8" t="s" s="12">
        <v>53</v>
      </c>
      <c r="F8"/>
    </row>
    <row r="9">
      <c r="A9" t="s">
        <v>50</v>
      </c>
      <c r="B9">
        <v>3</v>
      </c>
      <c r="C9" t="s">
        <v>54</v>
      </c>
      <c r="D9" t="s" s="12">
        <v>55</v>
      </c>
      <c r="E9" t="s" s="12">
        <v>56</v>
      </c>
      <c r="F9"/>
    </row>
    <row r="10">
      <c r="A10" t="s">
        <v>50</v>
      </c>
      <c r="B10">
        <v>4</v>
      </c>
      <c r="C10" t="s">
        <v>57</v>
      </c>
      <c r="D10" t="s" s="12">
        <v>58</v>
      </c>
      <c r="E10" t="s" s="12">
        <v>59</v>
      </c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62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44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</f>
        <v>1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'Besoins'!$B$2*0.0625</f>
        <v>0.0625</v>
      </c>
      <c r="E4" t="s">
        <v>3</v>
      </c>
    </row>
    <row r="5">
      <c r="A5">
        <v>3</v>
      </c>
      <c r="B5" t="s">
        <v>70</v>
      </c>
      <c r="C5" t="s">
        <v>67</v>
      </c>
      <c r="D5" s="6">
        <f>'Besoins'!$B$2*0.0625</f>
        <v>0.0625</v>
      </c>
      <c r="E5" t="s">
        <v>3</v>
      </c>
    </row>
    <row r="6">
      <c r="A6">
        <v>4</v>
      </c>
      <c r="B6" t="s">
        <v>71</v>
      </c>
      <c r="C6" t="s">
        <v>67</v>
      </c>
      <c r="D6" s="6">
        <f>'Besoins'!$B$2*0.043125</f>
        <v>0.043125</v>
      </c>
      <c r="E6" t="s">
        <v>15</v>
      </c>
    </row>
    <row r="7">
      <c r="A7">
        <v>5</v>
      </c>
      <c r="B7" t="s">
        <v>72</v>
      </c>
      <c r="C7" t="s">
        <v>73</v>
      </c>
      <c r="D7" s="6">
        <f>'Besoins'!$B$2*0.375</f>
        <v>0.375</v>
      </c>
      <c r="E7" t="s">
        <v>3</v>
      </c>
    </row>
    <row r="8">
      <c r="A8">
        <v>5</v>
      </c>
      <c r="B8" t="s">
        <v>74</v>
      </c>
      <c r="C8" t="s">
        <v>75</v>
      </c>
      <c r="D8" s="6">
        <f>'Besoins'!$B$2*0.009375</f>
        <v>0.009375</v>
      </c>
      <c r="E8" t="s">
        <v>15</v>
      </c>
    </row>
    <row r="9">
      <c r="A9">
        <v>5</v>
      </c>
      <c r="B9" t="s">
        <v>76</v>
      </c>
      <c r="C9" t="s">
        <v>75</v>
      </c>
      <c r="D9" s="6">
        <f>'Besoins'!$B$2*0.009375</f>
        <v>0.009375</v>
      </c>
      <c r="E9" t="s">
        <v>15</v>
      </c>
    </row>
    <row r="10">
      <c r="A10">
        <v>5</v>
      </c>
      <c r="B10" t="s">
        <v>77</v>
      </c>
      <c r="C10" t="s">
        <v>75</v>
      </c>
      <c r="D10" s="6">
        <f>'Besoins'!$B$2*0.00375</f>
        <v>0.00375</v>
      </c>
      <c r="E10" t="s">
        <v>15</v>
      </c>
    </row>
    <row r="11">
      <c r="A11">
        <v>4</v>
      </c>
      <c r="B11" t="s">
        <v>78</v>
      </c>
      <c r="C11" t="s">
        <v>75</v>
      </c>
      <c r="D11" s="6">
        <f>'Besoins'!$B$2*0.0625</f>
        <v>0.0625</v>
      </c>
      <c r="E11" t="s">
        <v>3</v>
      </c>
    </row>
    <row r="12">
      <c r="A12">
        <v>3</v>
      </c>
      <c r="B12" t="s">
        <v>79</v>
      </c>
      <c r="C12" t="s">
        <v>67</v>
      </c>
      <c r="D12" s="6">
        <f>'Besoins'!$B$2*0.084375</f>
        <v>0.084375</v>
      </c>
      <c r="E12" t="s">
        <v>15</v>
      </c>
    </row>
    <row r="13">
      <c r="A13">
        <v>4</v>
      </c>
      <c r="B13" t="s">
        <v>80</v>
      </c>
      <c r="C13" t="s">
        <v>75</v>
      </c>
      <c r="D13" s="6">
        <f>'Besoins'!$B$2*0.084375</f>
        <v>0.084375</v>
      </c>
      <c r="E13" t="s">
        <v>25</v>
      </c>
    </row>
    <row r="14">
      <c r="A14">
        <v>3</v>
      </c>
      <c r="B14" t="s">
        <v>81</v>
      </c>
      <c r="C14" t="s">
        <v>67</v>
      </c>
      <c r="D14" s="6">
        <f>'Besoins'!$B$2*0.0675</f>
        <v>0.0675</v>
      </c>
      <c r="E14" t="s">
        <v>15</v>
      </c>
    </row>
    <row r="15">
      <c r="A15">
        <v>4</v>
      </c>
      <c r="B15" t="s">
        <v>82</v>
      </c>
      <c r="C15" t="s">
        <v>73</v>
      </c>
      <c r="D15" s="6">
        <f>'Besoins'!$B$2*0.75</f>
        <v>0.75</v>
      </c>
      <c r="E15" t="s">
        <v>3</v>
      </c>
    </row>
    <row r="16">
      <c r="A16">
        <v>4</v>
      </c>
      <c r="B16" t="s">
        <v>83</v>
      </c>
      <c r="C16" t="s">
        <v>75</v>
      </c>
      <c r="D16" s="6">
        <f>'Besoins'!$B$2*0.0405</f>
        <v>0.0405</v>
      </c>
      <c r="E16" t="s">
        <v>15</v>
      </c>
    </row>
    <row r="17">
      <c r="A17">
        <v>1</v>
      </c>
      <c r="B17" t="s">
        <v>84</v>
      </c>
      <c r="C17" t="s">
        <v>67</v>
      </c>
      <c r="D17" s="6">
        <f>'Besoins'!$B$2*1</f>
        <v>1</v>
      </c>
      <c r="E17" t="s">
        <v>3</v>
      </c>
    </row>
    <row r="18">
      <c r="A18">
        <v>2</v>
      </c>
      <c r="B18" t="s">
        <v>85</v>
      </c>
      <c r="C18" t="s">
        <v>67</v>
      </c>
      <c r="D18" s="6">
        <f>'Besoins'!$B$2*1</f>
        <v>1</v>
      </c>
      <c r="E18" t="s">
        <v>25</v>
      </c>
    </row>
    <row r="19">
      <c r="A19">
        <v>3</v>
      </c>
      <c r="B19" t="s">
        <v>86</v>
      </c>
      <c r="C19" t="s">
        <v>67</v>
      </c>
      <c r="D19" s="6">
        <f>'Besoins'!$B$2*1</f>
        <v>1</v>
      </c>
      <c r="E19" t="s">
        <v>25</v>
      </c>
    </row>
    <row r="20">
      <c r="A20">
        <v>4</v>
      </c>
      <c r="B20" t="s">
        <v>87</v>
      </c>
      <c r="C20" t="s">
        <v>75</v>
      </c>
      <c r="D20" s="6">
        <f>'Besoins'!$B$2*0.8333333333</f>
        <v>0.833333</v>
      </c>
      <c r="E20" t="s">
        <v>25</v>
      </c>
    </row>
    <row r="21">
      <c r="A21">
        <v>4</v>
      </c>
      <c r="B21" t="s">
        <v>83</v>
      </c>
      <c r="C21" t="s">
        <v>75</v>
      </c>
      <c r="D21" s="6">
        <f>'Besoins'!$B$2*0.2083333333</f>
        <v>0.208333</v>
      </c>
      <c r="E21" t="s">
        <v>15</v>
      </c>
    </row>
    <row r="22">
      <c r="A22">
        <v>4</v>
      </c>
      <c r="B22" t="s">
        <v>88</v>
      </c>
      <c r="C22" t="s">
        <v>73</v>
      </c>
      <c r="D22" s="6">
        <f>'Besoins'!$B$2*8.3333333333</f>
        <v>8.333333</v>
      </c>
      <c r="E22" t="s">
        <v>3</v>
      </c>
    </row>
    <row r="23">
      <c r="A23">
        <v>3</v>
      </c>
      <c r="B23" t="s">
        <v>89</v>
      </c>
      <c r="C23" t="s">
        <v>75</v>
      </c>
      <c r="D23" s="6">
        <f>'Besoins'!$B$2*0.8333333333</f>
        <v>0.833333</v>
      </c>
      <c r="E23" t="s">
        <v>3</v>
      </c>
    </row>
    <row r="24">
      <c r="A24">
        <v>1</v>
      </c>
      <c r="B24" t="s">
        <v>90</v>
      </c>
      <c r="C24" t="s">
        <v>75</v>
      </c>
      <c r="D24" s="6">
        <f>'Besoins'!$B$2*0.02</f>
        <v>0.02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98</v>
      </c>
      <c r="B22"/>
      <c r="C22"/>
      <c r="D22"/>
    </row>
    <row r="23">
      <c r="A23" t="s" s="16">
        <v>99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100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101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102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4">
        <v>103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104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7">
        <v>105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