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<sst xmlns="http://schemas.openxmlformats.org/spreadsheetml/2006/main" count="108" uniqueCount="108">
  <si>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</si>
  <si>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</si>
  <si>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</si>
  <si>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</si>
  <si>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</si>
  <si>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</si>
  <si>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</si>
  <si>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</si>
  <si>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</si>
  <si>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</si>
  <si>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</si>
  <si>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</si>
  <si>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</si>
  <si>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</si>
  <si>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</si>
  <si>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</si>
  <si>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</si>
  <si>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</si>
  <si>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</si>
  <si>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</si>
  <si>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</si>
  <si>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</si>
  <si>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</si>
  <si>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</si>
  <si>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</si>
  <si>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</si>
  <si>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</si>
  <si>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</si>
  <si>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</si>
  <si>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</si>
  <si>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</si>
  <si>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</si>
  <si>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</si>
  <si>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</si>
  <si>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</si>
  <si>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</si>
  <si>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</si>
  <si>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</si>
  <si>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</si>
  <si>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</si>
  <si>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</si>
  <si>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</si>
  <si>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</si>
  <si>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</si>
  <si>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</si>
  <si>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</si>
  <si>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</si>
  <si>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</si>
  <si>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</si>
  <si>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</si>
  <si>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</si>
  <si>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</si>
  <si>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</si>
  <si>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</si>
  <si>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</si>
  <si>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</si>
  <si>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</si>
  <si>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SALADE COLESLAW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</si>
  <si>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</si>
  <si>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</si>
  <si>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</si>
  <si>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</si>
  <si>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</si>
  <si>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</si>
  <si>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</si>
  <si>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</si>
  <si>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</si>
  <si>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</si>
  <si>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</si>
  <si>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</si>
  <si>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</si>
  <si>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</si>
  <si>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</si>
  <si>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</si>
  <si>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</si>
  <si>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</si>
  <si>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 (conv.)</t>
  </si>
  <si>
    <t>conversion</t>
  </si>
  <si>
    <t>lt</t>
  </si>
  <si>
    <t xml:space="preserve">    ↳ sucre semoule</t>
  </si>
  <si>
    <t xml:space="preserve">    ↳ SAUCE MAYONNAISE</t>
  </si>
  <si>
    <t xml:space="preserve">        ↳ HUILE TOURNESOL (L) (conv.)</t>
  </si>
  <si>
    <t xml:space="preserve">        ↳ VINAIGRE VIN ROUGE (L) (conv.)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</si>
  <si>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</si>
  <si>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</si>
  <si>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</si>
  <si>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</si>
  <si>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</si>
  <si>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PERSIL PLAT (KG) (conv.)</t>
  </si>
  <si>
    <t xml:space="preserve">    ↳ Sel fin de cuisine</t>
  </si>
  <si>
    <t xml:space="preserve">    ↳ Poivre blanc moulu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</si>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</sst>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0.01875</v>
      </c>
      <c r="E7" s="6">
        <f>D7*$B$2</f>
        <v>0.01875</v>
      </c>
      <c r="F7" t="s">
        <v>3</v>
      </c>
      <c r="G7" s="9">
        <f>E7*0.27</f>
        <v>0.005063</v>
      </c>
    </row>
    <row r="8">
      <c r="A8" t="s" s="8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0.000003</v>
      </c>
      <c r="E9" s="6">
        <f>D9*$B$2</f>
        <v>0.000003</v>
      </c>
      <c r="F9" t="s">
        <v>21</v>
      </c>
      <c r="G9" s="9">
        <f>E9*8.1666666667</f>
        <v>0.000025</v>
      </c>
    </row>
    <row r="10">
      <c r="A10" t="s">
        <v>22</v>
      </c>
      <c r="B10" t="s">
        <v>23</v>
      </c>
      <c r="C10" t="s">
        <v>20</v>
      </c>
      <c r="D10" s="4">
        <v>0.015</v>
      </c>
      <c r="E10" s="6">
        <f>D10*$B$2</f>
        <v>0.015</v>
      </c>
      <c r="F10" t="s">
        <v>21</v>
      </c>
      <c r="G10" s="9">
        <f>E10*14.8</f>
        <v>0.222</v>
      </c>
    </row>
    <row r="11">
      <c r="A11" t="s">
        <v>24</v>
      </c>
      <c r="B11" t="s">
        <v>25</v>
      </c>
      <c r="C11" t="s">
        <v>20</v>
      </c>
      <c r="D11" s="4">
        <v>0.000015</v>
      </c>
      <c r="E11" s="6">
        <f>D11*$B$2</f>
        <v>0.000015</v>
      </c>
      <c r="F11" t="s">
        <v>21</v>
      </c>
      <c r="G11" s="9">
        <f>E11*12.5</f>
        <v>0.000188</v>
      </c>
    </row>
    <row r="12">
      <c r="A12" t="s">
        <v>26</v>
      </c>
      <c r="B12" t="s">
        <v>27</v>
      </c>
      <c r="C12" t="s">
        <v>28</v>
      </c>
      <c r="D12" s="4">
        <v>0.0015</v>
      </c>
      <c r="E12" s="6">
        <f>D12*$B$2</f>
        <v>0.0015</v>
      </c>
      <c r="F12" t="s">
        <v>29</v>
      </c>
      <c r="G12" s="9">
        <f>E12*20.35</f>
        <v>0.030525</v>
      </c>
    </row>
    <row r="13">
      <c r="A13" t="s">
        <v>30</v>
      </c>
      <c r="B13" t="s">
        <v>31</v>
      </c>
      <c r="C13" t="s">
        <v>28</v>
      </c>
      <c r="D13" s="4">
        <v>0.000225</v>
      </c>
      <c r="E13" s="6">
        <f>D13*$B$2</f>
        <v>0.000225</v>
      </c>
      <c r="F13" t="s">
        <v>21</v>
      </c>
      <c r="G13" s="9">
        <f>E13*3.71</f>
        <v>0.000835</v>
      </c>
    </row>
    <row r="14">
      <c r="A14" t="s">
        <v>32</v>
      </c>
      <c r="B14" t="s">
        <v>33</v>
      </c>
      <c r="C14" t="s">
        <v>28</v>
      </c>
      <c r="D14" s="4">
        <v>0.167167</v>
      </c>
      <c r="E14" s="6">
        <f>D14*$B$2</f>
        <v>0.167167</v>
      </c>
      <c r="F14" t="s">
        <v>29</v>
      </c>
      <c r="G14" s="9">
        <f>E14*1.7899964307</f>
        <v>0.299228</v>
      </c>
    </row>
    <row r="15">
      <c r="A15" t="s">
        <v>34</v>
      </c>
      <c r="B15" t="s">
        <v>35</v>
      </c>
      <c r="C15" t="s">
        <v>36</v>
      </c>
      <c r="D15" s="4">
        <v>2</v>
      </c>
      <c r="E15" s="6">
        <f>D15*$B$2</f>
        <v>2</v>
      </c>
      <c r="F15" t="s">
        <v>21</v>
      </c>
      <c r="G15" s="9">
        <f>E15*3.1</f>
        <v>6.2</v>
      </c>
    </row>
    <row r="16">
      <c r="A16" t="s">
        <v>37</v>
      </c>
      <c r="B16" t="s">
        <v>38</v>
      </c>
      <c r="C16" t="s">
        <v>39</v>
      </c>
      <c r="D16" s="4">
        <v>4</v>
      </c>
      <c r="E16" s="6">
        <f>D16*$B$2</f>
        <v>4</v>
      </c>
      <c r="F16" t="s">
        <v>21</v>
      </c>
      <c r="G16" s="9">
        <f>E16*1.1</f>
        <v>4.4</v>
      </c>
    </row>
    <row r="17">
      <c r="A17" t="s">
        <v>40</v>
      </c>
      <c r="B17" t="s">
        <v>41</v>
      </c>
      <c r="C17" t="s">
        <v>39</v>
      </c>
      <c r="D17" s="4">
        <v>4</v>
      </c>
      <c r="E17" s="6">
        <f>D17*$B$2</f>
        <v>4</v>
      </c>
      <c r="F17" t="s">
        <v>21</v>
      </c>
      <c r="G17" s="9">
        <f>E17*0.8</f>
        <v>3.2</v>
      </c>
    </row>
    <row r="18">
      <c r="A18" t="s">
        <v>42</v>
      </c>
      <c r="B18" t="s">
        <v>43</v>
      </c>
      <c r="C18" t="s">
        <v>39</v>
      </c>
      <c r="D18" s="4">
        <v>2</v>
      </c>
      <c r="E18" s="6">
        <f>D18*$B$2</f>
        <v>2</v>
      </c>
      <c r="F18" t="s">
        <v>21</v>
      </c>
      <c r="G18" s="9">
        <f>E18*0.4</f>
        <v>0.8</v>
      </c>
    </row>
    <row r="19">
      <c r="A19" t="s">
        <v>44</v>
      </c>
      <c r="B19" t="s">
        <v>45</v>
      </c>
      <c r="C19" t="s">
        <v>39</v>
      </c>
      <c r="D19" s="4">
        <v>0.15</v>
      </c>
      <c r="E19" s="6">
        <f>D19*$B$2</f>
        <v>0.15</v>
      </c>
      <c r="F19" t="s">
        <v>46</v>
      </c>
      <c r="G19" s="9">
        <f>E19*4.5</f>
        <v>0.675</v>
      </c>
    </row>
    <row r="20">
      <c r="A20" t="s">
        <v>47</v>
      </c>
      <c r="B20" t="s">
        <v>48</v>
      </c>
      <c r="C20" t="s">
        <v>49</v>
      </c>
      <c r="D20" s="4">
        <v>0.030037</v>
      </c>
      <c r="E20" s="6">
        <f>D20*$B$2</f>
        <v>0.030037</v>
      </c>
      <c r="F20" t="s">
        <v>21</v>
      </c>
      <c r="G20" s="9">
        <f>E20*0.3500058261</f>
        <v>0.010513</v>
      </c>
    </row>
    <row r="21">
      <c r="A21"/>
      <c r="B21"/>
      <c r="C21"/>
      <c r="D21"/>
      <c r="E21"/>
      <c r="F21" t="s" s="10">
        <v>50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2"/>
      <c r="F2"/>
    </row>
    <row r="3">
      <c r="A3" t="s">
        <v>57</v>
      </c>
      <c r="B3">
        <v>2</v>
      </c>
      <c r="C3"/>
      <c r="D3" t="s" s="12">
        <v>58</v>
      </c>
      <c r="E3" t="s" s="12"/>
      <c r="F3"/>
    </row>
    <row r="4">
      <c r="A4" t="s">
        <v>57</v>
      </c>
      <c r="B4">
        <v>3</v>
      </c>
      <c r="C4"/>
      <c r="D4" t="inlineStr" s="12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2"/>
      <c r="F4"/>
    </row>
    <row r="5">
      <c r="A5" t="s">
        <v>57</v>
      </c>
      <c r="B5">
        <v>4</v>
      </c>
      <c r="C5"/>
      <c r="D5" t="s" s="12">
        <v>59</v>
      </c>
      <c r="E5" t="s" s="12"/>
      <c r="F5"/>
    </row>
    <row r="6">
      <c r="A6" t="s">
        <v>57</v>
      </c>
      <c r="B6">
        <v>5</v>
      </c>
      <c r="C6"/>
      <c r="D6" t="inlineStr" s="12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2"/>
      <c r="F6"/>
    </row>
    <row r="7">
      <c r="A7" t="s">
        <v>57</v>
      </c>
      <c r="B7">
        <v>6</v>
      </c>
      <c r="C7"/>
      <c r="D7" t="s" s="12">
        <v>60</v>
      </c>
      <c r="E7" t="s" s="12"/>
      <c r="F7"/>
    </row>
    <row r="8">
      <c r="A8" t="s">
        <v>57</v>
      </c>
      <c r="B8">
        <v>7</v>
      </c>
      <c r="C8"/>
      <c r="D8" t="inlineStr" s="12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2"/>
      <c r="F8"/>
    </row>
    <row r="9">
      <c r="A9" t="s">
        <v>61</v>
      </c>
      <c r="B9">
        <v>1</v>
      </c>
      <c r="C9"/>
      <c r="D9" t="inlineStr" s="12">
        <is>
          <t>Dans la cuve du batteur, au fouet, mélanger la moutarde, le sel, le poivre, le poivre de Cayenne, les jaunes d'œufs pasteurisés et un quart du volume du vinaigre.</t>
        </is>
      </c>
      <c r="E9" t="s" s="12"/>
      <c r="F9"/>
    </row>
    <row r="10">
      <c r="A10" t="s">
        <v>61</v>
      </c>
      <c r="B10">
        <v>2</v>
      </c>
      <c r="C10"/>
      <c r="D10" t="s" s="12">
        <v>62</v>
      </c>
      <c r="E10" t="s" s="12"/>
      <c r="F10"/>
    </row>
    <row r="11">
      <c r="A11" t="s">
        <v>61</v>
      </c>
      <c r="B11">
        <v>3</v>
      </c>
      <c r="C11"/>
      <c r="D11" t="s" s="12">
        <v>63</v>
      </c>
      <c r="E11" t="s" s="12"/>
      <c r="F11"/>
    </row>
    <row r="12">
      <c r="A12" t="s">
        <v>61</v>
      </c>
      <c r="B12">
        <v>4</v>
      </c>
      <c r="C12"/>
      <c r="D12" t="s" s="12">
        <v>64</v>
      </c>
      <c r="E12" t="s" s="12"/>
      <c r="F12"/>
    </row>
    <row r="13">
      <c r="A13" t="s">
        <v>61</v>
      </c>
      <c r="B13">
        <v>5</v>
      </c>
      <c r="C13"/>
      <c r="D13" t="s" s="12">
        <v>65</v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57</v>
      </c>
      <c r="C2" t="s">
        <v>70</v>
      </c>
      <c r="D2" s="6">
        <f>'Besoins'!$B$2*100</f>
        <v>100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'Besoins'!$B$2*4</f>
        <v>4</v>
      </c>
      <c r="E3" t="s">
        <v>21</v>
      </c>
    </row>
    <row r="4">
      <c r="A4">
        <v>1</v>
      </c>
      <c r="B4" t="s">
        <v>73</v>
      </c>
      <c r="C4" t="s">
        <v>72</v>
      </c>
      <c r="D4" s="6">
        <f>'Besoins'!$B$2*4</f>
        <v>4</v>
      </c>
      <c r="E4" t="s">
        <v>21</v>
      </c>
    </row>
    <row r="5">
      <c r="A5">
        <v>1</v>
      </c>
      <c r="B5" t="s">
        <v>74</v>
      </c>
      <c r="C5" t="s">
        <v>72</v>
      </c>
      <c r="D5" s="6">
        <f>'Besoins'!$B$2*2</f>
        <v>2</v>
      </c>
      <c r="E5" t="s">
        <v>21</v>
      </c>
    </row>
    <row r="6">
      <c r="A6">
        <v>1</v>
      </c>
      <c r="B6" t="s">
        <v>75</v>
      </c>
      <c r="C6" t="s">
        <v>72</v>
      </c>
      <c r="D6" s="6">
        <f>'Besoins'!$B$2*2</f>
        <v>2</v>
      </c>
      <c r="E6" t="s">
        <v>21</v>
      </c>
    </row>
    <row r="7">
      <c r="A7">
        <v>1</v>
      </c>
      <c r="B7" t="s">
        <v>76</v>
      </c>
      <c r="C7" t="s">
        <v>77</v>
      </c>
      <c r="D7" s="6">
        <f>'Besoins'!$B$2*0.25</f>
        <v>0.25</v>
      </c>
      <c r="E7" t="s">
        <v>78</v>
      </c>
    </row>
    <row r="8">
      <c r="A8">
        <v>1</v>
      </c>
      <c r="B8" t="s">
        <v>79</v>
      </c>
      <c r="C8" t="s">
        <v>72</v>
      </c>
      <c r="D8" s="6">
        <f>'Besoins'!$B$2*0.075</f>
        <v>0.075</v>
      </c>
      <c r="E8" t="s">
        <v>21</v>
      </c>
    </row>
    <row r="9">
      <c r="A9">
        <v>1</v>
      </c>
      <c r="B9" t="s">
        <v>80</v>
      </c>
      <c r="C9" t="s">
        <v>70</v>
      </c>
      <c r="D9" s="6">
        <f>'Besoins'!$B$2*0.25</f>
        <v>0.25</v>
      </c>
      <c r="E9" t="s">
        <v>78</v>
      </c>
    </row>
    <row r="10">
      <c r="A10">
        <v>2</v>
      </c>
      <c r="B10" t="s">
        <v>81</v>
      </c>
      <c r="C10" t="s">
        <v>77</v>
      </c>
      <c r="D10" s="6">
        <f>'Besoins'!$B$2*0.0075</f>
        <v>0.0075</v>
      </c>
      <c r="E10" t="s">
        <v>78</v>
      </c>
    </row>
    <row r="11">
      <c r="A11">
        <v>2</v>
      </c>
      <c r="B11" t="s">
        <v>82</v>
      </c>
      <c r="C11" t="s">
        <v>77</v>
      </c>
      <c r="D11" s="6">
        <f>'Besoins'!$B$2*0.00075</f>
        <v>0.00075</v>
      </c>
      <c r="E11" t="s">
        <v>78</v>
      </c>
    </row>
    <row r="12">
      <c r="A12">
        <v>2</v>
      </c>
      <c r="B12" t="s">
        <v>83</v>
      </c>
      <c r="C12" t="s">
        <v>72</v>
      </c>
      <c r="D12" s="6">
        <f>'Besoins'!$B$2*0.0000375</f>
        <v>0.000038</v>
      </c>
      <c r="E12" t="s">
        <v>21</v>
      </c>
    </row>
    <row r="13">
      <c r="A13">
        <v>2</v>
      </c>
      <c r="B13" t="s">
        <v>84</v>
      </c>
      <c r="C13" t="s">
        <v>72</v>
      </c>
      <c r="D13" s="6">
        <f>'Besoins'!$B$2*0.000015</f>
        <v>0.000015</v>
      </c>
      <c r="E13" t="s">
        <v>21</v>
      </c>
    </row>
    <row r="14">
      <c r="A14">
        <v>2</v>
      </c>
      <c r="B14" t="s">
        <v>85</v>
      </c>
      <c r="C14" t="s">
        <v>72</v>
      </c>
      <c r="D14" s="6">
        <f>'Besoins'!$B$2*0.0000025</f>
        <v>0.000003</v>
      </c>
      <c r="E14" t="s">
        <v>21</v>
      </c>
    </row>
    <row r="15">
      <c r="A15">
        <v>2</v>
      </c>
      <c r="B15" t="s">
        <v>86</v>
      </c>
      <c r="C15" t="s">
        <v>72</v>
      </c>
      <c r="D15" s="6">
        <f>'Besoins'!$B$2*0.000225</f>
        <v>0.000225</v>
      </c>
      <c r="E15" t="s">
        <v>21</v>
      </c>
    </row>
    <row r="16">
      <c r="A16">
        <v>2</v>
      </c>
      <c r="B16" t="s">
        <v>87</v>
      </c>
      <c r="C16" t="s">
        <v>77</v>
      </c>
      <c r="D16" s="6">
        <f>'Besoins'!$B$2*0.0375</f>
        <v>0.0375</v>
      </c>
      <c r="E16" t="s">
        <v>3</v>
      </c>
    </row>
    <row r="17">
      <c r="A17">
        <v>1</v>
      </c>
      <c r="B17" t="s">
        <v>88</v>
      </c>
      <c r="C17" t="s">
        <v>77</v>
      </c>
      <c r="D17" s="6">
        <f>'Besoins'!$B$2*0.015</f>
        <v>0.015</v>
      </c>
      <c r="E17" t="s">
        <v>21</v>
      </c>
    </row>
    <row r="18">
      <c r="A18">
        <v>1</v>
      </c>
      <c r="B18" t="s">
        <v>89</v>
      </c>
      <c r="C18" t="s">
        <v>72</v>
      </c>
      <c r="D18" s="6">
        <f>'Besoins'!$B$2*0.03</f>
        <v>0.03</v>
      </c>
      <c r="E18" t="s">
        <v>21</v>
      </c>
    </row>
    <row r="19">
      <c r="A19">
        <v>1</v>
      </c>
      <c r="B19" t="s">
        <v>90</v>
      </c>
      <c r="C19" t="s">
        <v>72</v>
      </c>
      <c r="D19" s="6">
        <f>'Besoins'!$B$2*0.015</f>
        <v>0.015</v>
      </c>
      <c r="E1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5">
        <v>94</v>
      </c>
      <c r="B6" t="str" s="12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95</v>
      </c>
      <c r="C7" s="6">
        <f>'Besoins'!$B$2*0.015</f>
        <v>0.015</v>
      </c>
      <c r="D7" t="s">
        <v>21</v>
      </c>
    </row>
    <row r="8">
      <c r="A8" t="s" s="15">
        <v>96</v>
      </c>
      <c r="B8" t="str" s="12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Besoins!B17</f>
        <v>CHOU blanc France cat.I</v>
      </c>
      <c r="C9" s="6">
        <f>Besoins!E17</f>
        <v>4</v>
      </c>
      <c r="D9" t="str">
        <f>Besoins!F17</f>
        <v>kg</v>
      </c>
    </row>
    <row r="10">
      <c r="A10"/>
      <c r="B10" t="str">
        <f>Besoins!B16</f>
        <v>CAROTTE France extra colis 12kg</v>
      </c>
      <c r="C10" s="6">
        <f>Besoins!E16</f>
        <v>4</v>
      </c>
      <c r="D10" t="str">
        <f>Besoins!F16</f>
        <v>kg</v>
      </c>
    </row>
    <row r="11">
      <c r="A11"/>
      <c r="B11" t="str">
        <f>Besoins!B18</f>
        <v>OIGNON jaune France cat.I 60-80mm</v>
      </c>
      <c r="C11" s="6">
        <f>Besoins!E18</f>
        <v>2</v>
      </c>
      <c r="D11" t="str">
        <f>Besoins!F18</f>
        <v>kg</v>
      </c>
    </row>
    <row r="12">
      <c r="A12" t="s" s="15">
        <v>97</v>
      </c>
      <c r="B12" t="str" s="12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Besoins!B17</f>
        <v>CHOU blanc France cat.I</v>
      </c>
      <c r="C13" s="6">
        <f>Besoins!E17</f>
        <v>4</v>
      </c>
      <c r="D13" t="str">
        <f>Besoins!F17</f>
        <v>kg</v>
      </c>
    </row>
    <row r="14">
      <c r="A14"/>
      <c r="B14" t="str">
        <f>Besoins!B16</f>
        <v>CAROTTE France extra colis 12kg</v>
      </c>
      <c r="C14" s="6">
        <f>Besoins!E16</f>
        <v>4</v>
      </c>
      <c r="D14" t="str">
        <f>Besoins!F16</f>
        <v>kg</v>
      </c>
    </row>
    <row r="15">
      <c r="A15"/>
      <c r="B15" t="str">
        <f>Besoins!B18</f>
        <v>OIGNON jaune France cat.I 60-80mm</v>
      </c>
      <c r="C15" s="6">
        <f>Besoins!E18</f>
        <v>2</v>
      </c>
      <c r="D15" t="str">
        <f>Besoins!F18</f>
        <v>kg</v>
      </c>
    </row>
    <row r="16">
      <c r="A16"/>
      <c r="B16" t="str">
        <f>Besoins!B15</f>
        <v>Crème fraîche épaisse 30% MG</v>
      </c>
      <c r="C16" s="6">
        <f>Besoins!E15</f>
        <v>2</v>
      </c>
      <c r="D16" t="str">
        <f>Besoins!F15</f>
        <v>kg</v>
      </c>
    </row>
    <row r="17">
      <c r="A17"/>
      <c r="B17" t="s">
        <v>98</v>
      </c>
      <c r="C17" s="6">
        <f>'Besoins'!$B$2*0.25</f>
        <v>0.25</v>
      </c>
      <c r="D17" t="s">
        <v>78</v>
      </c>
    </row>
    <row r="18">
      <c r="A18"/>
      <c r="B18" t="str">
        <f>Besoins!B8</f>
        <v>sucre semoule</v>
      </c>
      <c r="C18" s="6">
        <f>Besoins!E8</f>
        <v>0.075</v>
      </c>
      <c r="D18" t="str">
        <f>Besoins!F8</f>
        <v>kg</v>
      </c>
    </row>
    <row r="19">
      <c r="A19"/>
      <c r="B19" t="s">
        <v>99</v>
      </c>
      <c r="C19" s="6">
        <f>'Besoins'!$B$2*0.25</f>
        <v>0.25</v>
      </c>
      <c r="D19" t="s">
        <v>78</v>
      </c>
    </row>
    <row r="20">
      <c r="A20"/>
      <c r="B20" t="s">
        <v>95</v>
      </c>
      <c r="C20" s="6">
        <f>'Besoins'!$B$2*0.015</f>
        <v>0.015</v>
      </c>
      <c r="D20" t="s">
        <v>21</v>
      </c>
    </row>
    <row r="21">
      <c r="A21"/>
      <c r="B21" t="s">
        <v>100</v>
      </c>
      <c r="C21" s="6">
        <f>'Besoins'!$B$2*0.03</f>
        <v>0.03</v>
      </c>
      <c r="D21" t="s">
        <v>21</v>
      </c>
    </row>
    <row r="22">
      <c r="A22"/>
      <c r="B22" t="str">
        <f>Besoins!B10</f>
        <v>Poivre blanc moulu</v>
      </c>
      <c r="C22" s="6">
        <f>Besoins!E10</f>
        <v>0.015</v>
      </c>
      <c r="D22" t="str">
        <f>Besoins!F10</f>
        <v>kg</v>
      </c>
    </row>
    <row r="23">
      <c r="A23" t="s" s="15">
        <v>101</v>
      </c>
      <c r="B23" t="str" s="12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99</v>
      </c>
      <c r="C24" s="6">
        <f>'Besoins'!$B$2*0.25</f>
        <v>0.25</v>
      </c>
      <c r="D24" t="s">
        <v>78</v>
      </c>
    </row>
    <row r="25">
      <c r="A25" t="s" s="15">
        <v>102</v>
      </c>
      <c r="B25" t="str" s="12">
        <f>Procedure!D7</f>
        <v>Servir — Dresser la salade et décorer avec des feuilles de persil ou de coriandre.</v>
      </c>
      <c r="C25"/>
      <c r="D25"/>
    </row>
    <row r="26">
      <c r="A26" t="s" s="15">
        <v>103</v>
      </c>
      <c r="B26" t="str" s="12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4">
        <v>104</v>
      </c>
      <c r="B28"/>
      <c r="C28"/>
      <c r="D28"/>
    </row>
    <row r="29">
      <c r="A29" t="s" s="15">
        <v>93</v>
      </c>
      <c r="B29" t="str" s="12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100</v>
      </c>
      <c r="C30" s="6">
        <f>'Besoins'!$B$2*0.0000375</f>
        <v>0.000038</v>
      </c>
      <c r="D30" t="s">
        <v>21</v>
      </c>
    </row>
    <row r="31">
      <c r="A31"/>
      <c r="B31" t="str">
        <f>Besoins!B11</f>
        <v>Poivre noir moulu</v>
      </c>
      <c r="C31" s="6">
        <f>Besoins!E11</f>
        <v>0.000015</v>
      </c>
      <c r="D31" t="str">
        <f>Besoins!F11</f>
        <v>kg</v>
      </c>
    </row>
    <row r="32">
      <c r="A32"/>
      <c r="B32" t="str">
        <f>Besoins!B9</f>
        <v>Piment de Cayenne</v>
      </c>
      <c r="C32" s="6">
        <f>Besoins!E9</f>
        <v>0.000003</v>
      </c>
      <c r="D32" t="str">
        <f>Besoins!F9</f>
        <v>kg</v>
      </c>
    </row>
    <row r="33">
      <c r="A33"/>
      <c r="B33" t="str">
        <f>Besoins!B13</f>
        <v>Moutarde de Dijon seau 5kg</v>
      </c>
      <c r="C33" s="6">
        <f>Besoins!E13</f>
        <v>0.000225</v>
      </c>
      <c r="D33" t="str">
        <f>Besoins!F13</f>
        <v>kg</v>
      </c>
    </row>
    <row r="34">
      <c r="A34"/>
      <c r="B34" t="s">
        <v>105</v>
      </c>
      <c r="C34" s="6">
        <f>'Besoins'!$B$2*0.0375</f>
        <v>0.0375</v>
      </c>
      <c r="D34" t="s">
        <v>3</v>
      </c>
    </row>
    <row r="35">
      <c r="A35" t="s" s="15">
        <v>94</v>
      </c>
      <c r="B35" t="str" s="12">
        <f>Procedure!D10</f>
        <v>En deuxième vitesse, incorporer l'huile en filet régulier.</v>
      </c>
      <c r="C35"/>
      <c r="D35"/>
    </row>
    <row r="36">
      <c r="A36"/>
      <c r="B36" t="s">
        <v>106</v>
      </c>
      <c r="C36" s="6">
        <f>'Besoins'!$B$2*0.0075</f>
        <v>0.0075</v>
      </c>
      <c r="D36" t="s">
        <v>78</v>
      </c>
    </row>
    <row r="37">
      <c r="A37" t="s" s="15">
        <v>96</v>
      </c>
      <c r="B37" t="str" s="12">
        <f>Procedure!D11</f>
        <v>En fin de montage de la mayonnaise, ajouter le reste du vinaigre.</v>
      </c>
      <c r="C37"/>
      <c r="D37"/>
    </row>
    <row r="38">
      <c r="A38" t="s" s="15">
        <v>97</v>
      </c>
      <c r="B38" t="str" s="12">
        <f>Procedure!D12</f>
        <v>En troisième vitesse, serrer la mayonnaise pendant 2 minutes.</v>
      </c>
      <c r="C38"/>
      <c r="D38"/>
    </row>
    <row r="39">
      <c r="A39" t="s" s="15">
        <v>101</v>
      </c>
      <c r="B39" t="str" s="12">
        <f>Procedure!D13</f>
        <v>Vérifier l'assaisonnement et la consistance de la sauce.</v>
      </c>
      <c r="C39"/>
      <c r="D39"/>
    </row>
    <row r="40">
      <c r="A40"/>
      <c r="B40"/>
      <c r="C40"/>
      <c r="D40"/>
    </row>
    <row r="41">
      <c r="A41" t="s" s="16">
        <v>107</v>
      </c>
      <c r="B41"/>
      <c r="C41"/>
      <c r="D41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5:D35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2026-09-23T19:52:16Z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2026-09-23T19:52:16Z</dcterms:modified>
  <cp:revision>1</cp:revision>
</cp:coreProperties>
</file>