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<sst xmlns="http://schemas.openxmlformats.org/spreadsheetml/2006/main" count="100" uniqueCount="100">
  <si>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</si>
  <si>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</si>
  <si>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</si>
  <si>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</si>
  <si>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</si>
  <si>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</si>
  <si>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</si>
  <si>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</si>
  <si>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</si>
  <si>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</si>
  <si>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</si>
  <si>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</si>
  <si>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</si>
  <si>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</si>
  <si>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</si>
  <si>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</si>
  <si>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</si>
  <si>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</si>
  <si>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</si>
  <si>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</si>
  <si>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</si>
  <si>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</si>
  <si>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</si>
  <si>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</si>
  <si>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</si>
  <si>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</si>
  <si>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</si>
  <si>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</si>
  <si>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</si>
  <si>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</si>
  <si>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</si>
  <si>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</si>
  <si>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</si>
  <si>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</si>
  <si>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</si>
  <si>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</si>
  <si>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</si>
  <si>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</si>
  <si>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</si>
  <si>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</si>
  <si>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</si>
  <si>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Recette</t>
  </si>
  <si>
    <t>#</t>
  </si>
  <si>
    <t>Verbe</t>
  </si>
  <si>
    <t>Étape</t>
  </si>
  <si>
    <t>Précision technique</t>
  </si>
  <si>
    <t>Durée</t>
  </si>
  <si>
    <t>SAUCE VERTE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</si>
  <si>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</si>
  <si>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</si>
  <si>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</si>
  <si>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</si>
  <si>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</si>
  <si>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</si>
  <si>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</si>
  <si>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</si>
  <si>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</si>
  <si>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</si>
  <si>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</si>
  <si>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</si>
  <si>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</si>
  <si>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</si>
  <si>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</si>
  <si>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</si>
  <si>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</si>
  <si>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</si>
  <si>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Niveau</t>
  </si>
  <si>
    <t>Composant</t>
  </si>
  <si>
    <t>Type</t>
  </si>
  <si>
    <t>Quantité (× multiplicateur, voir feuille Besoins)</t>
  </si>
  <si>
    <t>recette</t>
  </si>
  <si>
    <t xml:space="preserve">    ↳ SAUCE MAYONNAISE</t>
  </si>
  <si>
    <t>lt</t>
  </si>
  <si>
    <t xml:space="preserve">        ↳ HUILE TOURNESOL (L) (conv.)</t>
  </si>
  <si>
    <t>conversion</t>
  </si>
  <si>
    <t xml:space="preserve">        ↳ VINAIGRE VIN ROUGE (L) (conv.)</t>
  </si>
  <si>
    <t xml:space="preserve">        ↳ Sel fin de cuisine</t>
  </si>
  <si>
    <t>matiere</t>
  </si>
  <si>
    <t xml:space="preserve">        ↳ Poivre noir moulu</t>
  </si>
  <si>
    <t xml:space="preserve">        ↳ Piment de Cayenne</t>
  </si>
  <si>
    <t xml:space="preserve">        ↳ Moutarde de Dijon seau 5kg</t>
  </si>
  <si>
    <t xml:space="preserve">        ↳ JAUNE D'OEUF (P) (conv.)</t>
  </si>
  <si>
    <t xml:space="preserve">    ↳ CERFEUIL France botte</t>
  </si>
  <si>
    <t xml:space="preserve">    ↳ Colorant Vert Végétal</t>
  </si>
  <si>
    <t xml:space="preserve">        ↳ épinards branches portions</t>
  </si>
  <si>
    <t xml:space="preserve">        ↳ CRESSON France botte</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</si>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</sst>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0.2625</v>
      </c>
      <c r="E7" s="6">
        <f>D7*$B$2</f>
        <v>0.2625</v>
      </c>
      <c r="F7" t="s">
        <v>3</v>
      </c>
      <c r="G7" s="9">
        <f>E7*0.27</f>
        <v>0.070875</v>
      </c>
    </row>
    <row r="8">
      <c r="A8" t="s">
        <v>15</v>
      </c>
      <c r="B8" t="s">
        <v>16</v>
      </c>
      <c r="C8" t="s">
        <v>17</v>
      </c>
      <c r="D8" s="4">
        <v>0.000035</v>
      </c>
      <c r="E8" s="6">
        <f>D8*$B$2</f>
        <v>0.000035</v>
      </c>
      <c r="F8" t="s">
        <v>18</v>
      </c>
      <c r="G8" s="9">
        <f>E8*9.8</f>
        <v>0.000343</v>
      </c>
    </row>
    <row r="9">
      <c r="A9" t="s">
        <v>19</v>
      </c>
      <c r="B9" t="s">
        <v>20</v>
      </c>
      <c r="C9" t="s">
        <v>17</v>
      </c>
      <c r="D9" s="4">
        <v>0.00021</v>
      </c>
      <c r="E9" s="6">
        <f>D9*$B$2</f>
        <v>0.00021</v>
      </c>
      <c r="F9" t="s">
        <v>18</v>
      </c>
      <c r="G9" s="9">
        <f>E9*12.5</f>
        <v>0.002625</v>
      </c>
    </row>
    <row r="10">
      <c r="A10" t="s">
        <v>21</v>
      </c>
      <c r="B10" t="s">
        <v>22</v>
      </c>
      <c r="C10" t="s">
        <v>23</v>
      </c>
      <c r="D10" s="4">
        <v>0.021</v>
      </c>
      <c r="E10" s="6">
        <f>D10*$B$2</f>
        <v>0.021</v>
      </c>
      <c r="F10" t="s">
        <v>24</v>
      </c>
      <c r="G10" s="9">
        <f>E10*20.35</f>
        <v>0.42735</v>
      </c>
    </row>
    <row r="11">
      <c r="A11" t="s">
        <v>25</v>
      </c>
      <c r="B11" t="s">
        <v>26</v>
      </c>
      <c r="C11" t="s">
        <v>23</v>
      </c>
      <c r="D11" s="4">
        <v>0.00315</v>
      </c>
      <c r="E11" s="6">
        <f>D11*$B$2</f>
        <v>0.00315</v>
      </c>
      <c r="F11" t="s">
        <v>18</v>
      </c>
      <c r="G11" s="9">
        <f>E11*3.71</f>
        <v>0.011687</v>
      </c>
    </row>
    <row r="12">
      <c r="A12" t="s">
        <v>27</v>
      </c>
      <c r="B12" t="s">
        <v>28</v>
      </c>
      <c r="C12" t="s">
        <v>23</v>
      </c>
      <c r="D12" s="4">
        <v>0.007</v>
      </c>
      <c r="E12" s="6">
        <f>D12*$B$2</f>
        <v>0.007</v>
      </c>
      <c r="F12" t="s">
        <v>24</v>
      </c>
      <c r="G12" s="9">
        <f>E12*1.79</f>
        <v>0.01253</v>
      </c>
    </row>
    <row r="13">
      <c r="A13" t="s">
        <v>29</v>
      </c>
      <c r="B13" t="s">
        <v>30</v>
      </c>
      <c r="C13" t="s">
        <v>31</v>
      </c>
      <c r="D13" s="4">
        <v>0.25</v>
      </c>
      <c r="E13" s="6">
        <f>D13*$B$2</f>
        <v>0.25</v>
      </c>
      <c r="F13" t="s">
        <v>32</v>
      </c>
      <c r="G13" s="9">
        <f>E13*6</f>
        <v>1.5</v>
      </c>
    </row>
    <row r="14">
      <c r="A14" t="s">
        <v>33</v>
      </c>
      <c r="B14" t="s">
        <v>34</v>
      </c>
      <c r="C14" t="s">
        <v>31</v>
      </c>
      <c r="D14" s="4">
        <v>0.0015</v>
      </c>
      <c r="E14" s="6">
        <f>D14*$B$2</f>
        <v>0.0015</v>
      </c>
      <c r="F14" t="s">
        <v>32</v>
      </c>
      <c r="G14" s="9">
        <f>E14*1.65</f>
        <v>0.002475</v>
      </c>
    </row>
    <row r="15">
      <c r="A15" t="s" s="8">
        <v>35</v>
      </c>
      <c r="B15" t="s">
        <v>36</v>
      </c>
      <c r="C15" t="s">
        <v>31</v>
      </c>
      <c r="D15" s="4">
        <v>0.0035</v>
      </c>
      <c r="E15" s="6">
        <f>D15*$B$2</f>
        <v>0.0035</v>
      </c>
      <c r="F15" t="s">
        <v>3</v>
      </c>
      <c r="G15" s="9">
        <f>E15*0</f>
        <v>0</v>
      </c>
    </row>
    <row r="16">
      <c r="A16" t="s">
        <v>37</v>
      </c>
      <c r="B16" t="s">
        <v>38</v>
      </c>
      <c r="C16" t="s">
        <v>39</v>
      </c>
      <c r="D16" s="4">
        <v>0.000525</v>
      </c>
      <c r="E16" s="6">
        <f>D16*$B$2</f>
        <v>0.000525</v>
      </c>
      <c r="F16" t="s">
        <v>18</v>
      </c>
      <c r="G16" s="9">
        <f>E16*0.35</f>
        <v>0.000184</v>
      </c>
    </row>
    <row r="17">
      <c r="A17"/>
      <c r="B17"/>
      <c r="C17"/>
      <c r="D17"/>
      <c r="E17"/>
      <c r="F17" t="s" s="10">
        <v>40</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s" s="12">
        <v>48</v>
      </c>
      <c r="E2" t="s" s="12"/>
      <c r="F2"/>
    </row>
    <row r="3">
      <c r="A3" t="s">
        <v>47</v>
      </c>
      <c r="B3">
        <v>2</v>
      </c>
      <c r="C3"/>
      <c r="D3" t="s" s="12">
        <v>49</v>
      </c>
      <c r="E3" t="s" s="12"/>
      <c r="F3"/>
    </row>
    <row r="4">
      <c r="A4" t="s">
        <v>47</v>
      </c>
      <c r="B4">
        <v>3</v>
      </c>
      <c r="C4"/>
      <c r="D4" t="s" s="12">
        <v>50</v>
      </c>
      <c r="E4" t="s" s="12"/>
      <c r="F4"/>
    </row>
    <row r="5">
      <c r="A5" t="s">
        <v>51</v>
      </c>
      <c r="B5">
        <v>1</v>
      </c>
      <c r="C5"/>
      <c r="D5" t="inlineStr" s="12">
        <is>
          <t>Dans la cuve du batteur, au fouet, mélanger la moutarde, le sel, le poivre, le poivre de Cayenne, les jaunes d'œufs pasteurisés et un quart du volume du vinaigre.</t>
        </is>
      </c>
      <c r="E5" t="s" s="12"/>
      <c r="F5"/>
    </row>
    <row r="6">
      <c r="A6" t="s">
        <v>51</v>
      </c>
      <c r="B6">
        <v>2</v>
      </c>
      <c r="C6"/>
      <c r="D6" t="s" s="12">
        <v>52</v>
      </c>
      <c r="E6" t="s" s="12"/>
      <c r="F6"/>
    </row>
    <row r="7">
      <c r="A7" t="s">
        <v>51</v>
      </c>
      <c r="B7">
        <v>3</v>
      </c>
      <c r="C7"/>
      <c r="D7" t="s" s="12">
        <v>53</v>
      </c>
      <c r="E7" t="s" s="12"/>
      <c r="F7"/>
    </row>
    <row r="8">
      <c r="A8" t="s">
        <v>51</v>
      </c>
      <c r="B8">
        <v>4</v>
      </c>
      <c r="C8"/>
      <c r="D8" t="s" s="12">
        <v>54</v>
      </c>
      <c r="E8" t="s" s="12"/>
      <c r="F8"/>
    </row>
    <row r="9">
      <c r="A9" t="s">
        <v>51</v>
      </c>
      <c r="B9">
        <v>5</v>
      </c>
      <c r="C9"/>
      <c r="D9" t="s" s="12">
        <v>55</v>
      </c>
      <c r="E9" t="s" s="12"/>
      <c r="F9"/>
    </row>
    <row r="10">
      <c r="A10" t="s">
        <v>56</v>
      </c>
      <c r="B10">
        <v>1</v>
      </c>
      <c r="C10" t="s">
        <v>57</v>
      </c>
      <c r="D10" t="s" s="12">
        <v>58</v>
      </c>
      <c r="E10" t="s" s="12"/>
      <c r="F10"/>
    </row>
    <row r="11">
      <c r="A11" t="s">
        <v>56</v>
      </c>
      <c r="B11">
        <v>2</v>
      </c>
      <c r="C11" t="s">
        <v>59</v>
      </c>
      <c r="D11" t="s" s="12">
        <v>60</v>
      </c>
      <c r="E11" t="s" s="12"/>
      <c r="F11"/>
    </row>
    <row r="12">
      <c r="A12" t="s">
        <v>56</v>
      </c>
      <c r="B12">
        <v>3</v>
      </c>
      <c r="C12"/>
      <c r="D12" t="s" s="12">
        <v>61</v>
      </c>
      <c r="E12" t="s" s="12"/>
      <c r="F12"/>
    </row>
    <row r="13">
      <c r="A13" t="s">
        <v>56</v>
      </c>
      <c r="B13">
        <v>4</v>
      </c>
      <c r="C13" t="s">
        <v>62</v>
      </c>
      <c r="D13" t="inlineStr" s="12">
        <is>
          <t>Chauffer tout doucement le jus jusqu'à la température de 70°C — le liquide se clarifie de lui-même : un gel très vert apparaît à la surface et le reste du liquide devient transparent.</t>
        </is>
      </c>
      <c r="E13" t="s" s="12">
        <v>63</v>
      </c>
      <c r="F13"/>
    </row>
    <row r="14">
      <c r="A14" t="s">
        <v>56</v>
      </c>
      <c r="B14">
        <v>5</v>
      </c>
      <c r="C14" t="s">
        <v>64</v>
      </c>
      <c r="D14" t="inlineStr" s="12">
        <is>
          <t>Égoutter très délicatement le gel sur une étamine ou un linge très propre et humide. Éviter de remuer le liquide pour ne pas redisperser le gel. Utiliser immédiatement ou réserver bien enveloppé à l'abri de l'air en enceinte réfrigérée.</t>
        </is>
      </c>
      <c r="E14" t="s" s="12">
        <v>65</v>
      </c>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47</v>
      </c>
      <c r="C2" t="s">
        <v>70</v>
      </c>
      <c r="D2" s="6">
        <f>'Besoins'!$B$2*100</f>
        <v>100</v>
      </c>
      <c r="E2" t="s">
        <v>3</v>
      </c>
    </row>
    <row r="3">
      <c r="A3">
        <v>1</v>
      </c>
      <c r="B3" t="s">
        <v>71</v>
      </c>
      <c r="C3" t="s">
        <v>70</v>
      </c>
      <c r="D3" s="6">
        <f>'Besoins'!$B$2*3.5</f>
        <v>3.5</v>
      </c>
      <c r="E3" t="s">
        <v>72</v>
      </c>
    </row>
    <row r="4">
      <c r="A4">
        <v>2</v>
      </c>
      <c r="B4" t="s">
        <v>73</v>
      </c>
      <c r="C4" t="s">
        <v>74</v>
      </c>
      <c r="D4" s="6">
        <f>'Besoins'!$B$2*0.105</f>
        <v>0.105</v>
      </c>
      <c r="E4" t="s">
        <v>72</v>
      </c>
    </row>
    <row r="5">
      <c r="A5">
        <v>2</v>
      </c>
      <c r="B5" t="s">
        <v>75</v>
      </c>
      <c r="C5" t="s">
        <v>74</v>
      </c>
      <c r="D5" s="6">
        <f>'Besoins'!$B$2*0.0105</f>
        <v>0.0105</v>
      </c>
      <c r="E5" t="s">
        <v>72</v>
      </c>
    </row>
    <row r="6">
      <c r="A6">
        <v>2</v>
      </c>
      <c r="B6" t="s">
        <v>76</v>
      </c>
      <c r="C6" t="s">
        <v>77</v>
      </c>
      <c r="D6" s="6">
        <f>'Besoins'!$B$2*0.000525</f>
        <v>0.000525</v>
      </c>
      <c r="E6" t="s">
        <v>18</v>
      </c>
    </row>
    <row r="7">
      <c r="A7">
        <v>2</v>
      </c>
      <c r="B7" t="s">
        <v>78</v>
      </c>
      <c r="C7" t="s">
        <v>77</v>
      </c>
      <c r="D7" s="6">
        <f>'Besoins'!$B$2*0.00021</f>
        <v>0.00021</v>
      </c>
      <c r="E7" t="s">
        <v>18</v>
      </c>
    </row>
    <row r="8">
      <c r="A8">
        <v>2</v>
      </c>
      <c r="B8" t="s">
        <v>79</v>
      </c>
      <c r="C8" t="s">
        <v>77</v>
      </c>
      <c r="D8" s="6">
        <f>'Besoins'!$B$2*0.000035</f>
        <v>0.000035</v>
      </c>
      <c r="E8" t="s">
        <v>18</v>
      </c>
    </row>
    <row r="9">
      <c r="A9">
        <v>2</v>
      </c>
      <c r="B9" t="s">
        <v>80</v>
      </c>
      <c r="C9" t="s">
        <v>77</v>
      </c>
      <c r="D9" s="6">
        <f>'Besoins'!$B$2*0.00315</f>
        <v>0.00315</v>
      </c>
      <c r="E9" t="s">
        <v>18</v>
      </c>
    </row>
    <row r="10">
      <c r="A10">
        <v>2</v>
      </c>
      <c r="B10" t="s">
        <v>81</v>
      </c>
      <c r="C10" t="s">
        <v>74</v>
      </c>
      <c r="D10" s="6">
        <f>'Besoins'!$B$2*0.525</f>
        <v>0.525</v>
      </c>
      <c r="E10" t="s">
        <v>3</v>
      </c>
    </row>
    <row r="11">
      <c r="A11">
        <v>1</v>
      </c>
      <c r="B11" t="s">
        <v>82</v>
      </c>
      <c r="C11" t="s">
        <v>77</v>
      </c>
      <c r="D11" s="6">
        <f>'Besoins'!$B$2*0.25</f>
        <v>0.25</v>
      </c>
      <c r="E11" t="s">
        <v>18</v>
      </c>
    </row>
    <row r="12">
      <c r="A12">
        <v>1</v>
      </c>
      <c r="B12" t="s">
        <v>83</v>
      </c>
      <c r="C12" t="s">
        <v>70</v>
      </c>
      <c r="D12" s="6">
        <f>'Besoins'!$B$2*0.005</f>
        <v>0.005</v>
      </c>
      <c r="E12" t="s">
        <v>18</v>
      </c>
    </row>
    <row r="13">
      <c r="A13">
        <v>2</v>
      </c>
      <c r="B13" t="s">
        <v>84</v>
      </c>
      <c r="C13" t="s">
        <v>77</v>
      </c>
      <c r="D13" s="6">
        <f>'Besoins'!$B$2*0.0035</f>
        <v>0.0035</v>
      </c>
      <c r="E13" t="s">
        <v>18</v>
      </c>
    </row>
    <row r="14">
      <c r="A14">
        <v>2</v>
      </c>
      <c r="B14" t="s">
        <v>85</v>
      </c>
      <c r="C14" t="s">
        <v>77</v>
      </c>
      <c r="D14" s="6">
        <f>'Besoins'!$B$2*0.0015</f>
        <v>0.0015</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86</v>
      </c>
      <c r="B1"/>
      <c r="C1"/>
      <c r="D1"/>
    </row>
    <row r="2">
      <c r="A2" t="str" s="13">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4">
        <v>87</v>
      </c>
      <c r="B4"/>
      <c r="C4"/>
      <c r="D4"/>
    </row>
    <row r="5">
      <c r="A5" t="s" s="15">
        <v>88</v>
      </c>
      <c r="B5" t="str" s="12">
        <f>Procedure!D2</f>
        <v>Hacher finement tous les aromates.</v>
      </c>
      <c r="C5"/>
      <c r="D5"/>
    </row>
    <row r="6">
      <c r="A6"/>
      <c r="B6" t="str">
        <f>Besoins!B13</f>
        <v>CERFEUIL France botte</v>
      </c>
      <c r="C6" s="6">
        <f>Besoins!E13</f>
        <v>0.25</v>
      </c>
      <c r="D6" t="str">
        <f>Besoins!F13</f>
        <v>kg</v>
      </c>
    </row>
    <row r="7">
      <c r="A7" t="s" s="15">
        <v>89</v>
      </c>
      <c r="B7" t="str" s="12">
        <f>Procedure!D3</f>
        <v>Incorporer les aromates hachés à la mayonnaise de base.</v>
      </c>
      <c r="C7"/>
      <c r="D7"/>
    </row>
    <row r="8">
      <c r="A8"/>
      <c r="B8" t="s">
        <v>90</v>
      </c>
      <c r="C8" s="6">
        <f>'Besoins'!$B$2*3.5</f>
        <v>3.5</v>
      </c>
      <c r="D8" t="s">
        <v>72</v>
      </c>
    </row>
    <row r="9">
      <c r="A9" t="s" s="15">
        <v>91</v>
      </c>
      <c r="B9" t="str" s="12">
        <f>Procedure!D4</f>
        <v>Rectifier la couleur avec quelques gouttes de colorant (facultatif — alternative : cresson et épinards blanchis).</v>
      </c>
      <c r="C9"/>
      <c r="D9"/>
    </row>
    <row r="10">
      <c r="A10"/>
      <c r="B10" t="s">
        <v>92</v>
      </c>
      <c r="C10" s="6">
        <f>'Besoins'!$B$2*0.005</f>
        <v>0.005</v>
      </c>
      <c r="D10" t="s">
        <v>18</v>
      </c>
    </row>
    <row r="11">
      <c r="A11"/>
      <c r="B11"/>
      <c r="C11"/>
      <c r="D11"/>
    </row>
    <row r="12">
      <c r="A12" t="s" s="14">
        <v>93</v>
      </c>
      <c r="B12"/>
      <c r="C12"/>
      <c r="D12"/>
    </row>
    <row r="13">
      <c r="A13" t="s" s="15">
        <v>88</v>
      </c>
      <c r="B13" t="str" s="12">
        <f>Procedure!D5</f>
        <v>Dans la cuve du batteur, au fouet, mélanger la moutarde, le sel, le poivre, le poivre de Cayenne, les jaunes d'œufs pasteurisés et un quart du volume du vinaigre.</v>
      </c>
      <c r="C13"/>
      <c r="D13"/>
    </row>
    <row r="14">
      <c r="A14"/>
      <c r="B14" t="str">
        <f>Besoins!B16</f>
        <v>Sel fin de cuisine</v>
      </c>
      <c r="C14" s="6">
        <f>Besoins!E16</f>
        <v>0.000525</v>
      </c>
      <c r="D14" t="str">
        <f>Besoins!F16</f>
        <v>kg</v>
      </c>
    </row>
    <row r="15">
      <c r="A15"/>
      <c r="B15" t="str">
        <f>Besoins!B9</f>
        <v>Poivre noir moulu</v>
      </c>
      <c r="C15" s="6">
        <f>Besoins!E9</f>
        <v>0.00021</v>
      </c>
      <c r="D15" t="str">
        <f>Besoins!F9</f>
        <v>kg</v>
      </c>
    </row>
    <row r="16">
      <c r="A16"/>
      <c r="B16" t="str">
        <f>Besoins!B8</f>
        <v>Piment de Cayenne</v>
      </c>
      <c r="C16" s="6">
        <f>Besoins!E8</f>
        <v>0.000035</v>
      </c>
      <c r="D16" t="str">
        <f>Besoins!F8</f>
        <v>kg</v>
      </c>
    </row>
    <row r="17">
      <c r="A17"/>
      <c r="B17" t="str">
        <f>Besoins!B11</f>
        <v>Moutarde de Dijon seau 5kg</v>
      </c>
      <c r="C17" s="6">
        <f>Besoins!E11</f>
        <v>0.00315</v>
      </c>
      <c r="D17" t="str">
        <f>Besoins!F11</f>
        <v>kg</v>
      </c>
    </row>
    <row r="18">
      <c r="A18"/>
      <c r="B18" t="s">
        <v>94</v>
      </c>
      <c r="C18" s="6">
        <f>'Besoins'!$B$2*0.525</f>
        <v>0.525</v>
      </c>
      <c r="D18" t="s">
        <v>3</v>
      </c>
    </row>
    <row r="19">
      <c r="A19" t="s" s="15">
        <v>89</v>
      </c>
      <c r="B19" t="str" s="12">
        <f>Procedure!D6</f>
        <v>En deuxième vitesse, incorporer l'huile en filet régulier.</v>
      </c>
      <c r="C19"/>
      <c r="D19"/>
    </row>
    <row r="20">
      <c r="A20"/>
      <c r="B20" t="s">
        <v>95</v>
      </c>
      <c r="C20" s="6">
        <f>'Besoins'!$B$2*0.105</f>
        <v>0.105</v>
      </c>
      <c r="D20" t="s">
        <v>72</v>
      </c>
    </row>
    <row r="21">
      <c r="A21" t="s" s="15">
        <v>91</v>
      </c>
      <c r="B21" t="str" s="12">
        <f>Procedure!D7</f>
        <v>En fin de montage de la mayonnaise, ajouter le reste du vinaigre.</v>
      </c>
      <c r="C21"/>
      <c r="D21"/>
    </row>
    <row r="22">
      <c r="A22" t="s" s="15">
        <v>96</v>
      </c>
      <c r="B22" t="str" s="12">
        <f>Procedure!D8</f>
        <v>En troisième vitesse, serrer la mayonnaise pendant 2 minutes.</v>
      </c>
      <c r="C22"/>
      <c r="D22"/>
    </row>
    <row r="23">
      <c r="A23" t="s" s="15">
        <v>97</v>
      </c>
      <c r="B23" t="str" s="12">
        <f>Procedure!D9</f>
        <v>Vérifier l'assaisonnement et la consistance de la sauce.</v>
      </c>
      <c r="C23"/>
      <c r="D23"/>
    </row>
    <row r="24">
      <c r="A24"/>
      <c r="B24"/>
      <c r="C24"/>
      <c r="D24"/>
    </row>
    <row r="25">
      <c r="A25" t="s" s="14">
        <v>98</v>
      </c>
      <c r="B25"/>
      <c r="C25"/>
      <c r="D25"/>
    </row>
    <row r="26">
      <c r="A26" t="s" s="15">
        <v>88</v>
      </c>
      <c r="B26" t="str" s="12">
        <f>"[ÉPLUCHER] "&amp;Procedure!D10</f>
        <v>[ÉPLUCHER] Éplucher, équeuter, trier et laver soigneusement les feuilles vertes (épinards, cresson, blettes, persil, cerfeuil, estragon).</v>
      </c>
      <c r="C26"/>
      <c r="D26"/>
    </row>
    <row r="27">
      <c r="A27"/>
      <c r="B27" t="str">
        <f>Besoins!B15</f>
        <v>épinards branches portions</v>
      </c>
      <c r="C27" s="6">
        <f>Besoins!E15</f>
        <v>0.0035</v>
      </c>
      <c r="D27" t="str">
        <f>Besoins!F15</f>
        <v>kg</v>
      </c>
    </row>
    <row r="28">
      <c r="A28"/>
      <c r="B28" t="str">
        <f>Besoins!B14</f>
        <v>CRESSON France botte</v>
      </c>
      <c r="C28" s="6">
        <f>Besoins!E14</f>
        <v>0.0015</v>
      </c>
      <c r="D28" t="str">
        <f>Besoins!F14</f>
        <v>kg</v>
      </c>
    </row>
    <row r="29">
      <c r="A29" t="s" s="15">
        <v>89</v>
      </c>
      <c r="B29" t="str" s="12">
        <f>"[MIXER] "&amp;Procedure!D11</f>
        <v>[MIXER] Les mixer très finement avec un peu d'eau afin de bien broyer les chloroplastes sphériques (granules à chlorophylle) pour en libérer la chlorophylle.</v>
      </c>
      <c r="C29"/>
      <c r="D29"/>
    </row>
    <row r="30">
      <c r="A30" t="s" s="15">
        <v>91</v>
      </c>
      <c r="B30" t="str" s="12">
        <f>Procedure!D12</f>
        <v>Extraire le jus vert ainsi obtenu en le pressant à l'aide d'une étamine.</v>
      </c>
      <c r="C30"/>
      <c r="D30"/>
    </row>
    <row r="31">
      <c r="A31" t="s" s="15">
        <v>96</v>
      </c>
      <c r="B31" t="str" s="12">
        <f>"[CHAUFFER] "&amp;Procedure!D13</f>
        <v>[CHAUFFER] Chauffer tout doucement le jus jusqu'à la température de 70°C — le liquide se clarifie de lui-même : un gel très vert apparaît à la surface et le reste du liquide devient transparent.</v>
      </c>
      <c r="C31"/>
      <c r="D31"/>
    </row>
    <row r="32">
      <c r="A32"/>
      <c r="B32" t="str" s="16">
        <f>"ℹ "&amp;Procedure!E13</f>
        <v>ℹ</v>
      </c>
      <c r="C32"/>
      <c r="D32"/>
    </row>
    <row r="33">
      <c r="A33" t="s" s="15">
        <v>97</v>
      </c>
      <c r="B33" t="str" s="12">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6">
        <f>"ℹ "&amp;Procedure!E14</f>
        <v>ℹ</v>
      </c>
      <c r="C34"/>
      <c r="D34"/>
    </row>
    <row r="35">
      <c r="A35"/>
      <c r="B35"/>
      <c r="C35"/>
      <c r="D35"/>
    </row>
    <row r="36">
      <c r="A36" t="s" s="17">
        <v>99</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2026-09-23T19:51:37Z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2026-09-23T19:51:37Z</dcterms:modified>
  <cp:revision>1</cp:revision>
</cp:coreProperties>
</file>