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<sst xmlns="http://schemas.openxmlformats.org/spreadsheetml/2006/main" count="78" uniqueCount="78">
  <si>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</si>
  <si>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</si>
  <si>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</si>
  <si>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</si>
  <si>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</si>
  <si>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</si>
  <si>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</si>
  <si>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</si>
  <si>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</si>
  <si>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</si>
  <si>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</si>
  <si>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</si>
  <si>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</si>
  <si>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</si>
  <si>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</si>
  <si>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</si>
  <si>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</si>
  <si>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</si>
  <si>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</si>
  <si>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</si>
  <si>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</si>
  <si>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</si>
  <si>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</si>
  <si>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</si>
  <si>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</si>
  <si>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</si>
  <si>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</si>
  <si>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</si>
  <si>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</si>
  <si>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</si>
  <si>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</si>
  <si>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</si>
  <si>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</si>
  <si>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</si>
  <si>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</si>
  <si>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</si>
  <si>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</si>
  <si>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</si>
  <si>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</si>
  <si>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</si>
  <si>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</si>
  <si>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</si>
  <si>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 AU MIEL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</si>
  <si>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</si>
  <si>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</si>
  <si>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</si>
  <si>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</si>
  <si>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</si>
  <si>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</si>
  <si>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</si>
  <si>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</si>
  <si>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</si>
  <si>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</si>
  <si>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</si>
  <si>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</si>
  <si>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TOURNESOL (L) (conv.)</t>
  </si>
  <si>
    <t>conversion</t>
  </si>
  <si>
    <t>lt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</si>
  <si>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</si>
  <si>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</si>
  <si>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</si>
  <si>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</si>
  <si>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</si>
  <si>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</si>
  <si>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</si>
  <si>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Miel liquide toutes fleurs pot 1kg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</si>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</sst>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E7*0.27</f>
        <v>2.025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E8*9.8</f>
        <v>0.0098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E9*12.5</f>
        <v>0.075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24</v>
      </c>
      <c r="G10" s="9">
        <f>E10*20.35</f>
        <v>12.21</v>
      </c>
    </row>
    <row r="11">
      <c r="A11" t="s">
        <v>25</v>
      </c>
      <c r="B11" t="s">
        <v>26</v>
      </c>
      <c r="C11" t="s">
        <v>23</v>
      </c>
      <c r="D11" s="4">
        <v>0.09</v>
      </c>
      <c r="E11" s="6">
        <f>D11*$B$2</f>
        <v>0.09</v>
      </c>
      <c r="F11" t="s">
        <v>18</v>
      </c>
      <c r="G11" s="9">
        <f>E11*3.71</f>
        <v>0.3339</v>
      </c>
    </row>
    <row r="12">
      <c r="A12" t="s">
        <v>27</v>
      </c>
      <c r="B12" t="s">
        <v>28</v>
      </c>
      <c r="C12" t="s">
        <v>23</v>
      </c>
      <c r="D12" s="4">
        <v>0.2</v>
      </c>
      <c r="E12" s="6">
        <f>D12*$B$2</f>
        <v>0.2</v>
      </c>
      <c r="F12" t="s">
        <v>24</v>
      </c>
      <c r="G12" s="9">
        <f>E12*1.79</f>
        <v>0.358</v>
      </c>
    </row>
    <row r="13">
      <c r="A13" t="s">
        <v>29</v>
      </c>
      <c r="B13" t="s">
        <v>30</v>
      </c>
      <c r="C13" t="s">
        <v>31</v>
      </c>
      <c r="D13" s="4">
        <v>0.4</v>
      </c>
      <c r="E13" s="6">
        <f>D13*$B$2</f>
        <v>0.4</v>
      </c>
      <c r="F13" t="s">
        <v>18</v>
      </c>
      <c r="G13" s="9">
        <f>E13*13.47</f>
        <v>5.388</v>
      </c>
    </row>
    <row r="14">
      <c r="A14" t="s">
        <v>32</v>
      </c>
      <c r="B14" t="s">
        <v>33</v>
      </c>
      <c r="C14" t="s">
        <v>34</v>
      </c>
      <c r="D14" s="4">
        <v>0.015</v>
      </c>
      <c r="E14" s="6">
        <f>D14*$B$2</f>
        <v>0.015</v>
      </c>
      <c r="F14" t="s">
        <v>18</v>
      </c>
      <c r="G14" s="9">
        <f>E14*0.35</f>
        <v>0.00525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44</v>
      </c>
      <c r="B3">
        <v>1</v>
      </c>
      <c r="C3"/>
      <c r="D3" t="inlineStr" s="12">
        <is>
          <t>Dans la cuve du batteur, au fouet, mélanger la moutarde, le sel, le poivre, le poivre de Cayenne, les jaunes d'œufs pasteurisés et un quart du volume du vinaigre.</t>
        </is>
      </c>
      <c r="E3" t="s" s="12"/>
      <c r="F3"/>
    </row>
    <row r="4">
      <c r="A4" t="s">
        <v>44</v>
      </c>
      <c r="B4">
        <v>2</v>
      </c>
      <c r="C4"/>
      <c r="D4" t="s" s="12">
        <v>45</v>
      </c>
      <c r="E4" t="s" s="12"/>
      <c r="F4"/>
    </row>
    <row r="5">
      <c r="A5" t="s">
        <v>44</v>
      </c>
      <c r="B5">
        <v>3</v>
      </c>
      <c r="C5"/>
      <c r="D5" t="s" s="12">
        <v>46</v>
      </c>
      <c r="E5" t="s" s="12"/>
      <c r="F5"/>
    </row>
    <row r="6">
      <c r="A6" t="s">
        <v>44</v>
      </c>
      <c r="B6">
        <v>4</v>
      </c>
      <c r="C6"/>
      <c r="D6" t="s" s="12">
        <v>47</v>
      </c>
      <c r="E6" t="s" s="12"/>
      <c r="F6"/>
    </row>
    <row r="7">
      <c r="A7" t="s">
        <v>44</v>
      </c>
      <c r="B7">
        <v>5</v>
      </c>
      <c r="C7"/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'Besoins'!$B$2*100</f>
        <v>100</v>
      </c>
      <c r="E3" t="s">
        <v>3</v>
      </c>
    </row>
    <row r="4">
      <c r="A4">
        <v>2</v>
      </c>
      <c r="B4" t="s">
        <v>55</v>
      </c>
      <c r="C4" t="s">
        <v>56</v>
      </c>
      <c r="D4" s="6">
        <f>'Besoins'!$B$2*3</f>
        <v>3</v>
      </c>
      <c r="E4" t="s">
        <v>57</v>
      </c>
    </row>
    <row r="5">
      <c r="A5">
        <v>2</v>
      </c>
      <c r="B5" t="s">
        <v>58</v>
      </c>
      <c r="C5" t="s">
        <v>56</v>
      </c>
      <c r="D5" s="6">
        <f>'Besoins'!$B$2*0.3</f>
        <v>0.3</v>
      </c>
      <c r="E5" t="s">
        <v>57</v>
      </c>
    </row>
    <row r="6">
      <c r="A6">
        <v>2</v>
      </c>
      <c r="B6" t="s">
        <v>59</v>
      </c>
      <c r="C6" t="s">
        <v>60</v>
      </c>
      <c r="D6" s="6">
        <f>'Besoins'!$B$2*0.015</f>
        <v>0.015</v>
      </c>
      <c r="E6" t="s">
        <v>18</v>
      </c>
    </row>
    <row r="7">
      <c r="A7">
        <v>2</v>
      </c>
      <c r="B7" t="s">
        <v>61</v>
      </c>
      <c r="C7" t="s">
        <v>60</v>
      </c>
      <c r="D7" s="6">
        <f>'Besoins'!$B$2*0.006</f>
        <v>0.006</v>
      </c>
      <c r="E7" t="s">
        <v>18</v>
      </c>
    </row>
    <row r="8">
      <c r="A8">
        <v>2</v>
      </c>
      <c r="B8" t="s">
        <v>62</v>
      </c>
      <c r="C8" t="s">
        <v>60</v>
      </c>
      <c r="D8" s="6">
        <f>'Besoins'!$B$2*0.001</f>
        <v>0.001</v>
      </c>
      <c r="E8" t="s">
        <v>18</v>
      </c>
    </row>
    <row r="9">
      <c r="A9">
        <v>2</v>
      </c>
      <c r="B9" t="s">
        <v>63</v>
      </c>
      <c r="C9" t="s">
        <v>60</v>
      </c>
      <c r="D9" s="6">
        <f>'Besoins'!$B$2*0.09</f>
        <v>0.09</v>
      </c>
      <c r="E9" t="s">
        <v>18</v>
      </c>
    </row>
    <row r="10">
      <c r="A10">
        <v>2</v>
      </c>
      <c r="B10" t="s">
        <v>64</v>
      </c>
      <c r="C10" t="s">
        <v>56</v>
      </c>
      <c r="D10" s="6">
        <f>'Besoins'!$B$2*15</f>
        <v>15</v>
      </c>
      <c r="E10" t="s">
        <v>3</v>
      </c>
    </row>
    <row r="11">
      <c r="A11">
        <v>1</v>
      </c>
      <c r="B11" t="s">
        <v>65</v>
      </c>
      <c r="C11" t="s">
        <v>60</v>
      </c>
      <c r="D11" s="6">
        <f>'Besoins'!$B$2*0.4</f>
        <v>0.4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Identique à la base (203), en incorporant le miel aux éléments du départ (étape 1).</v>
      </c>
      <c r="C5"/>
      <c r="D5"/>
    </row>
    <row r="6">
      <c r="A6"/>
      <c r="B6" t="s">
        <v>69</v>
      </c>
      <c r="C6" s="6">
        <f>'Besoins'!$B$2*100</f>
        <v>100</v>
      </c>
      <c r="D6" t="s">
        <v>3</v>
      </c>
    </row>
    <row r="7">
      <c r="A7"/>
      <c r="B7" t="str">
        <f>Besoins!B13</f>
        <v>Miel liquide toutes fleurs pot 1kg</v>
      </c>
      <c r="C7" s="6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68</v>
      </c>
      <c r="B10" t="str" s="12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6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6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6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6">
        <f>Besoins!E11</f>
        <v>0.09</v>
      </c>
      <c r="D14" t="str">
        <f>Besoins!F11</f>
        <v>kg</v>
      </c>
    </row>
    <row r="15">
      <c r="A15"/>
      <c r="B15" t="s">
        <v>71</v>
      </c>
      <c r="C15" s="6">
        <f>'Besoins'!$B$2*15</f>
        <v>15</v>
      </c>
      <c r="D15" t="s">
        <v>3</v>
      </c>
    </row>
    <row r="16">
      <c r="A16" t="s" s="15">
        <v>72</v>
      </c>
      <c r="B16" t="str" s="12">
        <f>Procedure!D4</f>
        <v>En deuxième vitesse, incorporer l'huile en filet régulier.</v>
      </c>
      <c r="C16"/>
      <c r="D16"/>
    </row>
    <row r="17">
      <c r="A17"/>
      <c r="B17" t="s">
        <v>73</v>
      </c>
      <c r="C17" s="6">
        <f>'Besoins'!$B$2*3</f>
        <v>3</v>
      </c>
      <c r="D17" t="s">
        <v>57</v>
      </c>
    </row>
    <row r="18">
      <c r="A18" t="s" s="15">
        <v>74</v>
      </c>
      <c r="B18" t="str" s="12">
        <f>Procedure!D5</f>
        <v>En fin de montage de la mayonnaise, ajouter le reste du vinaigre.</v>
      </c>
      <c r="C18"/>
      <c r="D18"/>
    </row>
    <row r="19">
      <c r="A19" t="s" s="15">
        <v>75</v>
      </c>
      <c r="B19" t="str" s="12">
        <f>Procedure!D6</f>
        <v>En troisième vitesse, serrer la mayonnaise pendant 2 minutes.</v>
      </c>
      <c r="C19"/>
      <c r="D19"/>
    </row>
    <row r="20">
      <c r="A20" t="s" s="15">
        <v>76</v>
      </c>
      <c r="B20" t="str" s="12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6">
        <v>77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