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<sst xmlns="http://schemas.openxmlformats.org/spreadsheetml/2006/main" count="107" uniqueCount="107">
  <si>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</si>
  <si>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</si>
  <si>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</si>
  <si>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</si>
  <si>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</si>
  <si>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</si>
  <si>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</si>
  <si>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</si>
  <si>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</si>
  <si>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</si>
  <si>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</si>
  <si>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</si>
  <si>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</si>
  <si>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</si>
  <si>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</si>
  <si>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</si>
  <si>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</si>
  <si>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</si>
  <si>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</si>
  <si>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</si>
  <si>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00000048</t>
  </si>
  <si>
    <t>BEURRE</t>
  </si>
  <si>
    <t>Produits frais</t>
  </si>
  <si>
    <t>00000049</t>
  </si>
  <si>
    <t>CREME FRAOECHE</t>
  </si>
  <si>
    <t>lt</t>
  </si>
  <si>
    <t>00000076</t>
  </si>
  <si>
    <t>POMMES GOLDEN BELGE (75-80 MM)</t>
  </si>
  <si>
    <t>00000041</t>
  </si>
  <si>
    <t>CONFITURE D'ABRICOT</t>
  </si>
  <si>
    <t>FRUIT FRAIS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</si>
  <si>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</si>
  <si>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</si>
  <si>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</si>
  <si>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</si>
  <si>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</si>
  <si>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</si>
  <si>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</si>
  <si>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</si>
  <si>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</si>
  <si>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</si>
  <si>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</si>
  <si>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</si>
  <si>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</si>
  <si>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</si>
  <si>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</si>
  <si>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</si>
  <si>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</si>
  <si>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</si>
  <si>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</si>
  <si>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</si>
  <si>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</si>
  <si>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</si>
  <si>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</si>
  <si>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CHARLOTTE AU POMMES</t>
  </si>
  <si>
    <t>BISCUIT CUILLÈRE (BANDE DE 9CM * 59 CM)</t>
  </si>
  <si>
    <t>BISCUIT CUILLÈRE</t>
  </si>
  <si>
    <t>BISCUIT DUCHESSE (CERCLES DE 18)</t>
  </si>
  <si>
    <t>BISCUIT DUCHESSE</t>
  </si>
  <si>
    <t>CRÈME BAVAROISE</t>
  </si>
  <si>
    <t>CRÈME ANGLAISE I</t>
  </si>
  <si>
    <t>POMMES TOMBÉES</t>
  </si>
  <si>
    <t>PUNCH KIRCH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</si>
  <si>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</si>
  <si>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</si>
  <si>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</si>
  <si>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</si>
  <si>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</si>
  <si>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</si>
  <si>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BISCUIT CUILLÈRE (BANDE DE 9CM * 59 CM)</t>
  </si>
  <si>
    <t xml:space="preserve">        ↳ BISCUIT CUILLÈRE</t>
  </si>
  <si>
    <t xml:space="preserve">            ↳ BLANC D'OEUF (P) (conv.)</t>
  </si>
  <si>
    <t>conversion</t>
  </si>
  <si>
    <t xml:space="preserve">            ↳ SUCRE (S2)</t>
  </si>
  <si>
    <t>matiere</t>
  </si>
  <si>
    <t xml:space="preserve">            ↳ JAUNE D'OEUF (P) (conv.)</t>
  </si>
  <si>
    <t xml:space="preserve">            ↳ FARINE (FLEUR DE FROMENT)</t>
  </si>
  <si>
    <t xml:space="preserve">        ↳ papier silicone</t>
  </si>
  <si>
    <t xml:space="preserve">    ↳ BISCUIT DUCHESSE (CERCLES DE 18)</t>
  </si>
  <si>
    <t xml:space="preserve">        ↳ BISCUIT DUCHESSE</t>
  </si>
  <si>
    <t xml:space="preserve">            ↳ OEUF (P) (conv.)</t>
  </si>
  <si>
    <t xml:space="preserve">            ↳ BROYAGE D'AMANDES 50/50</t>
  </si>
  <si>
    <t xml:space="preserve">    ↳ CRÈME BAVAROISE</t>
  </si>
  <si>
    <t xml:space="preserve">        ↳ CRÈME ANGLAISE I</t>
  </si>
  <si>
    <t xml:space="preserve">            ↳ LAIT</t>
  </si>
  <si>
    <t xml:space="preserve">        ↳ GELATINE EN FEUILLES (P) (conv.)</t>
  </si>
  <si>
    <t xml:space="preserve">        ↳ CREME FRAOECHE</t>
  </si>
  <si>
    <t xml:space="preserve">    ↳ POMMES TOMBÉES</t>
  </si>
  <si>
    <t xml:space="preserve">        ↳ POMMES EN QUARTIER (70-80 MM) (conv.)</t>
  </si>
  <si>
    <t xml:space="preserve">        ↳ BEURRE</t>
  </si>
  <si>
    <t xml:space="preserve">        ↳ CONFITURE D'ABRICOT</t>
  </si>
  <si>
    <t xml:space="preserve">    ↳ PUNCH KIRCH</t>
  </si>
  <si>
    <t xml:space="preserve">        ↳ KIRCH</t>
  </si>
  <si>
    <t xml:space="preserve">        ↳ RAFTISUC  (L)</t>
  </si>
  <si>
    <t xml:space="preserve">            ↳ RAFTISUC</t>
  </si>
  <si>
    <t>Fiche technique — CHARLOTTE AU POMMES</t>
  </si>
  <si>
    <t>CHARLOTTE AU POMMES  00001051</t>
  </si>
  <si>
    <t>↳ BISCUIT CUILLÈRE (BANDE DE 9CM * 59 CM)  00000858</t>
  </si>
  <si>
    <t>↳ BISCUIT CUILLÈRE  00000857</t>
  </si>
  <si>
    <t>↳ BISCUIT DUCHESSE (CERCLES DE 18)  00000162</t>
  </si>
  <si>
    <t>↳ BISCUIT DUCHESSE  00000161</t>
  </si>
  <si>
    <t>↳ CRÈME BAVAROISE  00000376</t>
  </si>
  <si>
    <t>↳ CRÈME ANGLAISE I  00000336</t>
  </si>
  <si>
    <t>↳ POMMES TOMBÉES  00001052</t>
  </si>
  <si>
    <t>↳ PUNCH KIRCH  00000576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</si>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</sst>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</v>
      </c>
      <c r="C3" t="s" s="5">
        <v>3</v>
      </c>
      <c r="D3"/>
      <c r="E3"/>
      <c r="F3"/>
    </row>
    <row r="4">
      <c r="A4" t="s">
        <v>4</v>
      </c>
      <c r="B4" s="6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0.09</v>
      </c>
      <c r="E7" s="6">
        <f>D7*$B$2</f>
        <v>0.09</v>
      </c>
      <c r="F7" t="s">
        <v>15</v>
      </c>
      <c r="G7" s="9">
        <f>E7*3.3465666667</f>
        <v>0.301191</v>
      </c>
    </row>
    <row r="8">
      <c r="A8" t="s" s="8">
        <v>16</v>
      </c>
      <c r="B8" t="s">
        <v>17</v>
      </c>
      <c r="C8" t="s">
        <v>14</v>
      </c>
      <c r="D8" s="4">
        <v>0.375</v>
      </c>
      <c r="E8" s="6">
        <f>D8*$B$2</f>
        <v>0.375</v>
      </c>
      <c r="F8" t="s">
        <v>15</v>
      </c>
      <c r="G8" s="9">
        <f>E8*0.022064</f>
        <v>0.008274</v>
      </c>
    </row>
    <row r="9">
      <c r="A9" t="s" s="8">
        <v>18</v>
      </c>
      <c r="B9" t="s">
        <v>19</v>
      </c>
      <c r="C9" t="s">
        <v>14</v>
      </c>
      <c r="D9" s="4">
        <v>10</v>
      </c>
      <c r="E9" s="6">
        <f>D9*$B$2</f>
        <v>10</v>
      </c>
      <c r="F9" t="s">
        <v>15</v>
      </c>
      <c r="G9" s="9">
        <f>E9*16.0945</f>
        <v>160.945</v>
      </c>
    </row>
    <row r="10">
      <c r="A10" t="s" s="8">
        <v>20</v>
      </c>
      <c r="B10" t="s">
        <v>21</v>
      </c>
      <c r="C10" t="s">
        <v>22</v>
      </c>
      <c r="D10" s="4">
        <v>0.276923</v>
      </c>
      <c r="E10" s="6">
        <f>D10*$B$2</f>
        <v>0.276923</v>
      </c>
      <c r="F10" t="s">
        <v>15</v>
      </c>
      <c r="G10" s="9">
        <f>E10*3.9514010976</f>
        <v>1.094234</v>
      </c>
    </row>
    <row r="11">
      <c r="A11" t="s" s="8">
        <v>23</v>
      </c>
      <c r="B11" t="s">
        <v>24</v>
      </c>
      <c r="C11" t="s">
        <v>22</v>
      </c>
      <c r="D11" s="4">
        <v>1</v>
      </c>
      <c r="E11" s="6">
        <f>D11*$B$2</f>
        <v>1</v>
      </c>
      <c r="F11" t="s">
        <v>25</v>
      </c>
      <c r="G11" s="9">
        <f>E11*2.5335</f>
        <v>2.5335</v>
      </c>
    </row>
    <row r="12">
      <c r="A12" t="s" s="8">
        <v>26</v>
      </c>
      <c r="B12" t="s">
        <v>27</v>
      </c>
      <c r="C12" t="s">
        <v>22</v>
      </c>
      <c r="D12" s="4">
        <v>22.153846</v>
      </c>
      <c r="E12" s="6">
        <f>D12*$B$2</f>
        <v>22.153846</v>
      </c>
      <c r="F12" t="s">
        <v>15</v>
      </c>
      <c r="G12" s="9">
        <f>E12*0.5949000041</f>
        <v>13.179323</v>
      </c>
    </row>
    <row r="13">
      <c r="A13" t="s" s="8">
        <v>28</v>
      </c>
      <c r="B13" t="s">
        <v>29</v>
      </c>
      <c r="C13" t="s">
        <v>30</v>
      </c>
      <c r="D13" s="4">
        <v>0.553846</v>
      </c>
      <c r="E13" s="6">
        <f>D13*$B$2</f>
        <v>0.553846</v>
      </c>
      <c r="F13" t="s">
        <v>15</v>
      </c>
      <c r="G13" s="9">
        <f>E13*1.4750004097</f>
        <v>0.816923</v>
      </c>
    </row>
    <row r="14">
      <c r="A14" t="s" s="8">
        <v>31</v>
      </c>
      <c r="B14" t="s">
        <v>32</v>
      </c>
      <c r="C14" t="s">
        <v>33</v>
      </c>
      <c r="D14" s="4">
        <v>20</v>
      </c>
      <c r="E14" s="6">
        <f>D14*$B$2</f>
        <v>20</v>
      </c>
      <c r="F14" t="s">
        <v>3</v>
      </c>
      <c r="G14" s="9">
        <f>E14*0.27</f>
        <v>5.4</v>
      </c>
    </row>
    <row r="15">
      <c r="A15" t="s" s="8">
        <v>34</v>
      </c>
      <c r="B15" t="s">
        <v>35</v>
      </c>
      <c r="C15" t="s">
        <v>36</v>
      </c>
      <c r="D15" s="4">
        <v>0.15</v>
      </c>
      <c r="E15" s="6">
        <f>D15*$B$2</f>
        <v>0.15</v>
      </c>
      <c r="F15" t="s">
        <v>25</v>
      </c>
      <c r="G15" s="9">
        <f>E15*13.2127</f>
        <v>1.981905</v>
      </c>
    </row>
    <row r="16">
      <c r="A16" t="s" s="8">
        <v>37</v>
      </c>
      <c r="B16" t="s">
        <v>38</v>
      </c>
      <c r="C16" t="s">
        <v>33</v>
      </c>
      <c r="D16" s="4">
        <v>1</v>
      </c>
      <c r="E16" s="6">
        <f>D16*$B$2</f>
        <v>1</v>
      </c>
      <c r="F16" t="s">
        <v>25</v>
      </c>
      <c r="G16" s="9">
        <f>E16*0.5999</f>
        <v>0.5999</v>
      </c>
    </row>
    <row r="17">
      <c r="A17" t="s" s="8">
        <v>39</v>
      </c>
      <c r="B17" t="s">
        <v>40</v>
      </c>
      <c r="C17" t="s">
        <v>41</v>
      </c>
      <c r="D17" s="4">
        <v>1.5</v>
      </c>
      <c r="E17" s="6">
        <f>D17*$B$2</f>
        <v>1.5</v>
      </c>
      <c r="F17" t="s">
        <v>3</v>
      </c>
      <c r="G17" s="9">
        <f>E17*0.0632128</f>
        <v>0.094819</v>
      </c>
    </row>
    <row r="18">
      <c r="A18" t="s" s="8">
        <v>42</v>
      </c>
      <c r="B18" t="s">
        <v>43</v>
      </c>
      <c r="C18" t="s">
        <v>44</v>
      </c>
      <c r="D18" s="4">
        <v>0.3</v>
      </c>
      <c r="E18" s="6">
        <f>D18*$B$2</f>
        <v>0.3</v>
      </c>
      <c r="F18" t="s">
        <v>15</v>
      </c>
      <c r="G18" s="9">
        <f>E18*1.1961</f>
        <v>0.35883</v>
      </c>
    </row>
    <row r="19">
      <c r="A19" t="s" s="8">
        <v>45</v>
      </c>
      <c r="B19" t="s">
        <v>46</v>
      </c>
      <c r="C19" t="s">
        <v>44</v>
      </c>
      <c r="D19" s="4">
        <v>0.625</v>
      </c>
      <c r="E19" s="6">
        <f>D19*$B$2</f>
        <v>0.625</v>
      </c>
      <c r="F19" t="s">
        <v>15</v>
      </c>
      <c r="G19" s="9">
        <f>E19*0.95</f>
        <v>0.59375</v>
      </c>
    </row>
    <row r="20">
      <c r="A20"/>
      <c r="B20"/>
      <c r="C20"/>
      <c r="D20"/>
      <c r="E20"/>
      <c r="F20" t="s" s="10">
        <v>47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57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58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59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60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61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62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63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64</v>
      </c>
      <c r="B1" t="s" s="7">
        <v>65</v>
      </c>
      <c r="C1" t="s" s="7">
        <v>66</v>
      </c>
      <c r="D1" t="s" s="7">
        <v>67</v>
      </c>
      <c r="E1" t="s" s="7">
        <v>10</v>
      </c>
    </row>
    <row r="2">
      <c r="A2">
        <v>0</v>
      </c>
      <c r="B2" t="s">
        <v>54</v>
      </c>
      <c r="C2" t="s">
        <v>68</v>
      </c>
      <c r="D2" s="6">
        <f>'Besoins'!$B$2*6</f>
        <v>6</v>
      </c>
      <c r="E2" t="s">
        <v>3</v>
      </c>
    </row>
    <row r="3">
      <c r="A3">
        <v>1</v>
      </c>
      <c r="B3" t="s">
        <v>69</v>
      </c>
      <c r="C3" t="s">
        <v>68</v>
      </c>
      <c r="D3" s="6">
        <f>'Besoins'!$B$2*3</f>
        <v>3</v>
      </c>
      <c r="E3" t="s">
        <v>3</v>
      </c>
    </row>
    <row r="4">
      <c r="A4">
        <v>2</v>
      </c>
      <c r="B4" t="s">
        <v>70</v>
      </c>
      <c r="C4" t="s">
        <v>68</v>
      </c>
      <c r="D4" s="6">
        <f>'Besoins'!$B$2*0.63</f>
        <v>0.63</v>
      </c>
      <c r="E4" t="s">
        <v>15</v>
      </c>
    </row>
    <row r="5">
      <c r="A5">
        <v>3</v>
      </c>
      <c r="B5" t="s">
        <v>71</v>
      </c>
      <c r="C5" t="s">
        <v>72</v>
      </c>
      <c r="D5" s="6">
        <f>'Besoins'!$B$2*6</f>
        <v>6</v>
      </c>
      <c r="E5" t="s">
        <v>3</v>
      </c>
    </row>
    <row r="6">
      <c r="A6">
        <v>3</v>
      </c>
      <c r="B6" t="s">
        <v>73</v>
      </c>
      <c r="C6" t="s">
        <v>74</v>
      </c>
      <c r="D6" s="6">
        <f>'Besoins'!$B$2*0.15</f>
        <v>0.15</v>
      </c>
      <c r="E6" t="s">
        <v>15</v>
      </c>
    </row>
    <row r="7">
      <c r="A7">
        <v>3</v>
      </c>
      <c r="B7" t="s">
        <v>75</v>
      </c>
      <c r="C7" t="s">
        <v>72</v>
      </c>
      <c r="D7" s="6">
        <f>'Besoins'!$B$2*6</f>
        <v>6</v>
      </c>
      <c r="E7" t="s">
        <v>3</v>
      </c>
    </row>
    <row r="8">
      <c r="A8">
        <v>3</v>
      </c>
      <c r="B8" t="s">
        <v>76</v>
      </c>
      <c r="C8" t="s">
        <v>74</v>
      </c>
      <c r="D8" s="6">
        <f>'Besoins'!$B$2*0.15</f>
        <v>0.15</v>
      </c>
      <c r="E8" t="s">
        <v>15</v>
      </c>
    </row>
    <row r="9">
      <c r="A9">
        <v>2</v>
      </c>
      <c r="B9" t="s">
        <v>77</v>
      </c>
      <c r="C9" t="s">
        <v>74</v>
      </c>
      <c r="D9" s="6">
        <f>'Besoins'!$B$2*1</f>
        <v>1</v>
      </c>
      <c r="E9" t="s">
        <v>3</v>
      </c>
    </row>
    <row r="10">
      <c r="A10">
        <v>1</v>
      </c>
      <c r="B10" t="s">
        <v>78</v>
      </c>
      <c r="C10" t="s">
        <v>68</v>
      </c>
      <c r="D10" s="6">
        <f>'Besoins'!$B$2*3</f>
        <v>3</v>
      </c>
      <c r="E10" t="s">
        <v>3</v>
      </c>
    </row>
    <row r="11">
      <c r="A11">
        <v>2</v>
      </c>
      <c r="B11" t="s">
        <v>77</v>
      </c>
      <c r="C11" t="s">
        <v>74</v>
      </c>
      <c r="D11" s="6">
        <f>'Besoins'!$B$2*0.5</f>
        <v>0.5</v>
      </c>
      <c r="E11" t="s">
        <v>3</v>
      </c>
    </row>
    <row r="12">
      <c r="A12">
        <v>2</v>
      </c>
      <c r="B12" t="s">
        <v>79</v>
      </c>
      <c r="C12" t="s">
        <v>68</v>
      </c>
      <c r="D12" s="6">
        <f>'Besoins'!$B$2*1.035</f>
        <v>1.035</v>
      </c>
      <c r="E12" t="s">
        <v>15</v>
      </c>
    </row>
    <row r="13">
      <c r="A13">
        <v>3</v>
      </c>
      <c r="B13" t="s">
        <v>80</v>
      </c>
      <c r="C13" t="s">
        <v>72</v>
      </c>
      <c r="D13" s="6">
        <f>'Besoins'!$B$2*9</f>
        <v>9</v>
      </c>
      <c r="E13" t="s">
        <v>3</v>
      </c>
    </row>
    <row r="14">
      <c r="A14">
        <v>3</v>
      </c>
      <c r="B14" t="s">
        <v>73</v>
      </c>
      <c r="C14" t="s">
        <v>74</v>
      </c>
      <c r="D14" s="6">
        <f>'Besoins'!$B$2*0.225</f>
        <v>0.225</v>
      </c>
      <c r="E14" t="s">
        <v>15</v>
      </c>
    </row>
    <row r="15">
      <c r="A15">
        <v>3</v>
      </c>
      <c r="B15" t="s">
        <v>76</v>
      </c>
      <c r="C15" t="s">
        <v>74</v>
      </c>
      <c r="D15" s="6">
        <f>'Besoins'!$B$2*0.225</f>
        <v>0.225</v>
      </c>
      <c r="E15" t="s">
        <v>15</v>
      </c>
    </row>
    <row r="16">
      <c r="A16">
        <v>3</v>
      </c>
      <c r="B16" t="s">
        <v>81</v>
      </c>
      <c r="C16" t="s">
        <v>74</v>
      </c>
      <c r="D16" s="6">
        <f>'Besoins'!$B$2*0.09</f>
        <v>0.09</v>
      </c>
      <c r="E16" t="s">
        <v>15</v>
      </c>
    </row>
    <row r="17">
      <c r="A17">
        <v>1</v>
      </c>
      <c r="B17" t="s">
        <v>82</v>
      </c>
      <c r="C17" t="s">
        <v>68</v>
      </c>
      <c r="D17" s="6">
        <f>'Besoins'!$B$2*2.8</f>
        <v>2.8</v>
      </c>
      <c r="E17" t="s">
        <v>15</v>
      </c>
    </row>
    <row r="18">
      <c r="A18">
        <v>2</v>
      </c>
      <c r="B18" t="s">
        <v>83</v>
      </c>
      <c r="C18" t="s">
        <v>68</v>
      </c>
      <c r="D18" s="6">
        <f>'Besoins'!$B$2*1.2</f>
        <v>1.2</v>
      </c>
      <c r="E18" t="s">
        <v>25</v>
      </c>
    </row>
    <row r="19">
      <c r="A19">
        <v>3</v>
      </c>
      <c r="B19" t="s">
        <v>84</v>
      </c>
      <c r="C19" t="s">
        <v>74</v>
      </c>
      <c r="D19" s="6">
        <f>'Besoins'!$B$2*1</f>
        <v>1</v>
      </c>
      <c r="E19" t="s">
        <v>25</v>
      </c>
    </row>
    <row r="20">
      <c r="A20">
        <v>3</v>
      </c>
      <c r="B20" t="s">
        <v>73</v>
      </c>
      <c r="C20" t="s">
        <v>74</v>
      </c>
      <c r="D20" s="6">
        <f>'Besoins'!$B$2*0.25</f>
        <v>0.25</v>
      </c>
      <c r="E20" t="s">
        <v>15</v>
      </c>
    </row>
    <row r="21">
      <c r="A21">
        <v>3</v>
      </c>
      <c r="B21" t="s">
        <v>75</v>
      </c>
      <c r="C21" t="s">
        <v>72</v>
      </c>
      <c r="D21" s="6">
        <f>'Besoins'!$B$2*10</f>
        <v>10</v>
      </c>
      <c r="E21" t="s">
        <v>3</v>
      </c>
    </row>
    <row r="22">
      <c r="A22">
        <v>2</v>
      </c>
      <c r="B22" t="s">
        <v>85</v>
      </c>
      <c r="C22" t="s">
        <v>72</v>
      </c>
      <c r="D22" s="6">
        <f>'Besoins'!$B$2*10</f>
        <v>10</v>
      </c>
      <c r="E22" t="s">
        <v>3</v>
      </c>
    </row>
    <row r="23">
      <c r="A23">
        <v>2</v>
      </c>
      <c r="B23" t="s">
        <v>86</v>
      </c>
      <c r="C23" t="s">
        <v>74</v>
      </c>
      <c r="D23" s="6">
        <f>'Besoins'!$B$2*1</f>
        <v>1</v>
      </c>
      <c r="E23" t="s">
        <v>25</v>
      </c>
    </row>
    <row r="24">
      <c r="A24">
        <v>1</v>
      </c>
      <c r="B24" t="s">
        <v>87</v>
      </c>
      <c r="C24" t="s">
        <v>68</v>
      </c>
      <c r="D24" s="6">
        <f>'Besoins'!$B$2*3.6</f>
        <v>3.6</v>
      </c>
      <c r="E24" t="s">
        <v>15</v>
      </c>
    </row>
    <row r="25">
      <c r="A25">
        <v>2</v>
      </c>
      <c r="B25" t="s">
        <v>88</v>
      </c>
      <c r="C25" t="s">
        <v>72</v>
      </c>
      <c r="D25" s="6">
        <f>'Besoins'!$B$2*2.7692307692</f>
        <v>2.769231</v>
      </c>
      <c r="E25" t="s">
        <v>15</v>
      </c>
    </row>
    <row r="26">
      <c r="A26">
        <v>2</v>
      </c>
      <c r="B26" t="s">
        <v>89</v>
      </c>
      <c r="C26" t="s">
        <v>74</v>
      </c>
      <c r="D26" s="6">
        <f>'Besoins'!$B$2*0.2769230769</f>
        <v>0.276923</v>
      </c>
      <c r="E26" t="s">
        <v>15</v>
      </c>
    </row>
    <row r="27">
      <c r="A27">
        <v>2</v>
      </c>
      <c r="B27" t="s">
        <v>90</v>
      </c>
      <c r="C27" t="s">
        <v>74</v>
      </c>
      <c r="D27" s="6">
        <f>'Besoins'!$B$2*0.5538461538</f>
        <v>0.553846</v>
      </c>
      <c r="E27" t="s">
        <v>15</v>
      </c>
    </row>
    <row r="28">
      <c r="A28">
        <v>1</v>
      </c>
      <c r="B28" t="s">
        <v>91</v>
      </c>
      <c r="C28" t="s">
        <v>68</v>
      </c>
      <c r="D28" s="6">
        <f>'Besoins'!$B$2*0.45</f>
        <v>0.45</v>
      </c>
      <c r="E28" t="s">
        <v>25</v>
      </c>
    </row>
    <row r="29">
      <c r="A29">
        <v>2</v>
      </c>
      <c r="B29" t="s">
        <v>92</v>
      </c>
      <c r="C29" t="s">
        <v>74</v>
      </c>
      <c r="D29" s="6">
        <f>'Besoins'!$B$2*0.15</f>
        <v>0.15</v>
      </c>
      <c r="E29" t="s">
        <v>25</v>
      </c>
    </row>
    <row r="30">
      <c r="A30">
        <v>2</v>
      </c>
      <c r="B30" t="s">
        <v>93</v>
      </c>
      <c r="C30" t="s">
        <v>68</v>
      </c>
      <c r="D30" s="6">
        <f>'Besoins'!$B$2*0.3</f>
        <v>0.3</v>
      </c>
      <c r="E30" t="s">
        <v>25</v>
      </c>
    </row>
    <row r="31">
      <c r="A31">
        <v>3</v>
      </c>
      <c r="B31" t="s">
        <v>94</v>
      </c>
      <c r="C31" t="s">
        <v>74</v>
      </c>
      <c r="D31" s="6">
        <f>'Besoins'!$B$2*0.3</f>
        <v>0.3</v>
      </c>
      <c r="E3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</cols>
  <sheetData>
    <row r="1" customHeight="1" ht="24">
      <c r="A1" t="s" s="2">
        <v>95</v>
      </c>
      <c r="B1"/>
      <c r="C1"/>
      <c r="D1"/>
    </row>
    <row r="2">
      <c r="A2" t="str" s="13">
        <f>"00001051 · PAT.GATEAUX · référence : "&amp;Besoins!B3&amp;" "&amp;Besoins!C3&amp;" · multiplicateur réglable sur la feuille ""Besoins"""</f>
        <v>00001051 · PAT.GATEAUX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98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99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100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101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102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103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104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105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106</v>
      </c>
      <c r="B34"/>
      <c r="C34"/>
      <c r="D34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2026-09-24T14:51:03Z</dcterms:created>
  <dc:title>CHARLOTTE AU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2026-09-24T14:51:03Z</dcterms:modified>
  <cp:revision>1</cp:revision>
</cp:coreProperties>
</file>