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<sst xmlns="http://schemas.openxmlformats.org/spreadsheetml/2006/main" count="124" uniqueCount="124">
  <si>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</si>
  <si>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</si>
  <si>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</si>
  <si>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</si>
  <si>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</si>
  <si>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</si>
  <si>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</si>
  <si>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</si>
  <si>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</si>
  <si>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</si>
  <si>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</si>
  <si>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</si>
  <si>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</si>
  <si>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</si>
  <si>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</si>
  <si>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</si>
  <si>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</si>
  <si>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</si>
  <si>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</si>
  <si>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</si>
  <si>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</si>
  <si>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</si>
  <si>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</si>
  <si>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</si>
  <si>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</si>
  <si>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</si>
  <si>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</si>
  <si>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</si>
  <si>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</si>
  <si>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</si>
  <si>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</si>
  <si>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</si>
  <si>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</si>
  <si>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</si>
  <si>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</si>
  <si>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</si>
  <si>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</si>
  <si>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</si>
  <si>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</si>
  <si>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</si>
  <si>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</si>
  <si>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</si>
  <si>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</si>
  <si>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</si>
  <si>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</si>
  <si>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</si>
  <si>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</si>
  <si>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</si>
  <si>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</si>
  <si>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</si>
  <si>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</si>
  <si>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</si>
  <si>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</si>
  <si>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</si>
  <si>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</si>
  <si>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</si>
  <si>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</si>
  <si>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</si>
  <si>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</si>
  <si>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</si>
  <si>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</si>
  <si>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</si>
  <si>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Black burger végétarien (Ferrandi)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</si>
  <si>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</si>
  <si>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</si>
  <si>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</si>
  <si>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</si>
  <si>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</si>
  <si>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</si>
  <si>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</si>
  <si>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</si>
  <si>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</si>
  <si>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</si>
  <si>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</si>
  <si>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</si>
  <si>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</si>
  <si>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</si>
  <si>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</si>
  <si>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</si>
  <si>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</si>
  <si>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</si>
  <si>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</si>
  <si>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</si>
  <si>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</si>
  <si>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</si>
  <si>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</si>
  <si>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</si>
  <si>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</si>
  <si>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</si>
  <si>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</si>
  <si>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</si>
  <si>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</si>
  <si>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</si>
  <si>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</si>
  <si>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</si>
  <si>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</si>
  <si>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</si>
  <si>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</si>
  <si>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</si>
  <si>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</si>
  <si>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</si>
  <si>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</si>
  <si>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 xml:space="preserve">        ↳ OEUF (P) (conv.)</t>
  </si>
  <si>
    <t>conversion</t>
  </si>
  <si>
    <t xml:space="preserve">        ↳ JAUNE D'OEUF (P) (conv.)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</si>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</sst>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E8*0.0043</f>
        <v>0.001075</v>
      </c>
    </row>
    <row r="9">
      <c r="A9" t="s" s="8">
        <v>20</v>
      </c>
      <c r="B9" t="s">
        <v>21</v>
      </c>
      <c r="C9" t="s">
        <v>18</v>
      </c>
      <c r="D9" s="4">
        <v>0.15</v>
      </c>
      <c r="E9" s="6">
        <f>D9*$B$2</f>
        <v>0.15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E10*5.5</f>
        <v>0.55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E11*45</f>
        <v>1.125</v>
      </c>
    </row>
    <row r="12">
      <c r="A12" t="s">
        <v>28</v>
      </c>
      <c r="B12" t="s">
        <v>29</v>
      </c>
      <c r="C12" t="s">
        <v>27</v>
      </c>
      <c r="D12" s="4">
        <v>0.64</v>
      </c>
      <c r="E12" s="6">
        <f>D12*$B$2</f>
        <v>0.64</v>
      </c>
      <c r="F12" t="s">
        <v>3</v>
      </c>
      <c r="G12" s="9">
        <f>E12*8.5</f>
        <v>5.44</v>
      </c>
    </row>
    <row r="13">
      <c r="A13" t="s">
        <v>30</v>
      </c>
      <c r="B13" t="s">
        <v>31</v>
      </c>
      <c r="C13" t="s">
        <v>32</v>
      </c>
      <c r="D13" s="4">
        <v>0.5</v>
      </c>
      <c r="E13" s="6">
        <f>D13*$B$2</f>
        <v>0.5</v>
      </c>
      <c r="F13" t="s">
        <v>3</v>
      </c>
      <c r="G13" s="9">
        <f>E13*0.82</f>
        <v>0.41</v>
      </c>
    </row>
    <row r="14">
      <c r="A14" t="s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3</v>
      </c>
      <c r="G14" s="9">
        <f>E14*5.2</f>
        <v>0.26</v>
      </c>
    </row>
    <row r="15">
      <c r="A15" t="s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E15*5.2</f>
        <v>0.13</v>
      </c>
    </row>
    <row r="16">
      <c r="A16" t="s">
        <v>39</v>
      </c>
      <c r="B16" t="s">
        <v>40</v>
      </c>
      <c r="C16" t="s">
        <v>38</v>
      </c>
      <c r="D16" s="4">
        <v>0.01</v>
      </c>
      <c r="E16" s="6">
        <f>D16*$B$2</f>
        <v>0.01</v>
      </c>
      <c r="F16" t="s">
        <v>19</v>
      </c>
      <c r="G16" s="9">
        <f>E16*1.05</f>
        <v>0.0105</v>
      </c>
    </row>
    <row r="17">
      <c r="A17" t="s" s="8">
        <v>41</v>
      </c>
      <c r="B17" t="s">
        <v>42</v>
      </c>
      <c r="C17" t="s">
        <v>43</v>
      </c>
      <c r="D17" s="4">
        <v>0.15</v>
      </c>
      <c r="E17" s="6">
        <f>D17*$B$2</f>
        <v>0.15</v>
      </c>
      <c r="F17" t="s">
        <v>3</v>
      </c>
      <c r="G17" s="9">
        <f>E17*0</f>
        <v>0</v>
      </c>
    </row>
    <row r="18">
      <c r="A18" t="s" s="8">
        <v>44</v>
      </c>
      <c r="B18" t="s">
        <v>45</v>
      </c>
      <c r="C18" t="s">
        <v>43</v>
      </c>
      <c r="D18" s="4">
        <v>0.1</v>
      </c>
      <c r="E18" s="6">
        <f>D18*$B$2</f>
        <v>0.1</v>
      </c>
      <c r="F18" t="s">
        <v>3</v>
      </c>
      <c r="G18" s="9">
        <f>E18*0</f>
        <v>0</v>
      </c>
    </row>
    <row r="19">
      <c r="A19" t="s">
        <v>46</v>
      </c>
      <c r="B19" t="s">
        <v>47</v>
      </c>
      <c r="C19" t="s">
        <v>48</v>
      </c>
      <c r="D19" s="4">
        <v>0.025</v>
      </c>
      <c r="E19" s="6">
        <f>D19*$B$2</f>
        <v>0.025</v>
      </c>
      <c r="F19" t="s">
        <v>3</v>
      </c>
      <c r="G19" s="9">
        <f>E19*2.2</f>
        <v>0.055</v>
      </c>
    </row>
    <row r="20">
      <c r="A20" t="s">
        <v>49</v>
      </c>
      <c r="B20" t="s">
        <v>50</v>
      </c>
      <c r="C20" t="s">
        <v>51</v>
      </c>
      <c r="D20" s="4">
        <v>0.01</v>
      </c>
      <c r="E20" s="6">
        <f>D20*$B$2</f>
        <v>0.01</v>
      </c>
      <c r="F20" t="s">
        <v>3</v>
      </c>
      <c r="G20" s="9">
        <f>E20*0.35</f>
        <v>0.0035</v>
      </c>
    </row>
    <row r="21">
      <c r="A21" t="s">
        <v>52</v>
      </c>
      <c r="B21" t="s">
        <v>53</v>
      </c>
      <c r="C21" t="s">
        <v>54</v>
      </c>
      <c r="D21" s="4">
        <v>0.025</v>
      </c>
      <c r="E21" s="6">
        <f>D21*$B$2</f>
        <v>0.025</v>
      </c>
      <c r="F21" t="s">
        <v>3</v>
      </c>
      <c r="G21" s="9">
        <f>E21*0.82</f>
        <v>0.0205</v>
      </c>
    </row>
    <row r="22">
      <c r="A22"/>
      <c r="B22"/>
      <c r="C22"/>
      <c r="D22"/>
      <c r="E22"/>
      <c r="F22" t="s" s="10">
        <v>55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>
        <v>1</v>
      </c>
      <c r="C2" t="s">
        <v>63</v>
      </c>
      <c r="D2" t="s" s="12">
        <v>64</v>
      </c>
      <c r="E2" t="s" s="12">
        <v>65</v>
      </c>
      <c r="F2" t="s">
        <v>66</v>
      </c>
    </row>
    <row r="3">
      <c r="A3" t="s">
        <v>62</v>
      </c>
      <c r="B3">
        <v>2</v>
      </c>
      <c r="C3" t="s">
        <v>67</v>
      </c>
      <c r="D3" t="s" s="12">
        <v>68</v>
      </c>
      <c r="E3" t="s" s="12"/>
      <c r="F3" t="s">
        <v>69</v>
      </c>
    </row>
    <row r="4">
      <c r="A4" t="s">
        <v>62</v>
      </c>
      <c r="B4">
        <v>3</v>
      </c>
      <c r="C4" t="s">
        <v>70</v>
      </c>
      <c r="D4" t="s" s="12">
        <v>71</v>
      </c>
      <c r="E4" t="s" s="12"/>
      <c r="F4" t="s">
        <v>72</v>
      </c>
    </row>
    <row r="5">
      <c r="A5" t="s">
        <v>62</v>
      </c>
      <c r="B5">
        <v>4</v>
      </c>
      <c r="C5" t="s">
        <v>73</v>
      </c>
      <c r="D5" t="s" s="12">
        <v>74</v>
      </c>
      <c r="E5" t="s" s="12"/>
      <c r="F5" t="s">
        <v>75</v>
      </c>
    </row>
    <row r="6">
      <c r="A6" t="s">
        <v>62</v>
      </c>
      <c r="B6">
        <v>5</v>
      </c>
      <c r="C6" t="s">
        <v>76</v>
      </c>
      <c r="D6" t="s" s="12">
        <v>77</v>
      </c>
      <c r="E6" t="s" s="12">
        <v>78</v>
      </c>
      <c r="F6" t="s">
        <v>79</v>
      </c>
    </row>
    <row r="7">
      <c r="A7" t="s">
        <v>62</v>
      </c>
      <c r="B7">
        <v>6</v>
      </c>
      <c r="C7" t="s">
        <v>80</v>
      </c>
      <c r="D7" t="s" s="12">
        <v>81</v>
      </c>
      <c r="E7" t="s" s="12"/>
      <c r="F7"/>
    </row>
    <row r="8">
      <c r="A8" t="s">
        <v>82</v>
      </c>
      <c r="B8">
        <v>1</v>
      </c>
      <c r="C8" t="s">
        <v>83</v>
      </c>
      <c r="D8" t="s" s="12">
        <v>84</v>
      </c>
      <c r="E8" t="s" s="12">
        <v>85</v>
      </c>
      <c r="F8" t="s">
        <v>86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62</v>
      </c>
      <c r="C2" t="s">
        <v>91</v>
      </c>
      <c r="D2" s="6">
        <f>'Besoins'!$B$2*0.94</f>
        <v>0.94</v>
      </c>
      <c r="E2" t="s">
        <v>3</v>
      </c>
    </row>
    <row r="3">
      <c r="A3">
        <v>1</v>
      </c>
      <c r="B3" t="s">
        <v>92</v>
      </c>
      <c r="C3" t="s">
        <v>93</v>
      </c>
      <c r="D3" s="6">
        <f>'Besoins'!$B$2*0.5</f>
        <v>0.5</v>
      </c>
      <c r="E3" t="s">
        <v>3</v>
      </c>
    </row>
    <row r="4">
      <c r="A4">
        <v>1</v>
      </c>
      <c r="B4" t="s">
        <v>94</v>
      </c>
      <c r="C4" t="s">
        <v>93</v>
      </c>
      <c r="D4" s="6">
        <f>'Besoins'!$B$2*0.025</f>
        <v>0.025</v>
      </c>
      <c r="E4" t="s">
        <v>3</v>
      </c>
    </row>
    <row r="5">
      <c r="A5">
        <v>1</v>
      </c>
      <c r="B5" t="s">
        <v>95</v>
      </c>
      <c r="C5" t="s">
        <v>93</v>
      </c>
      <c r="D5" s="6">
        <f>'Besoins'!$B$2*0.25</f>
        <v>0.25</v>
      </c>
      <c r="E5" t="s">
        <v>19</v>
      </c>
    </row>
    <row r="6">
      <c r="A6">
        <v>1</v>
      </c>
      <c r="B6" t="s">
        <v>96</v>
      </c>
      <c r="C6" t="s">
        <v>93</v>
      </c>
      <c r="D6" s="6">
        <f>'Besoins'!$B$2*0.01</f>
        <v>0.01</v>
      </c>
      <c r="E6" t="s">
        <v>3</v>
      </c>
    </row>
    <row r="7">
      <c r="A7">
        <v>1</v>
      </c>
      <c r="B7" t="s">
        <v>97</v>
      </c>
      <c r="C7" t="s">
        <v>93</v>
      </c>
      <c r="D7" s="6">
        <f>'Besoins'!$B$2*0.025</f>
        <v>0.025</v>
      </c>
      <c r="E7" t="s">
        <v>3</v>
      </c>
    </row>
    <row r="8">
      <c r="A8">
        <v>1</v>
      </c>
      <c r="B8" t="s">
        <v>98</v>
      </c>
      <c r="C8" t="s">
        <v>93</v>
      </c>
      <c r="D8" s="6">
        <f>'Besoins'!$B$2*0.025</f>
        <v>0.025</v>
      </c>
      <c r="E8" t="s">
        <v>3</v>
      </c>
    </row>
    <row r="9">
      <c r="A9">
        <v>1</v>
      </c>
      <c r="B9" t="s">
        <v>99</v>
      </c>
      <c r="C9" t="s">
        <v>93</v>
      </c>
      <c r="D9" s="6">
        <f>'Besoins'!$B$2*0.025</f>
        <v>0.025</v>
      </c>
      <c r="E9" t="s">
        <v>3</v>
      </c>
    </row>
    <row r="10">
      <c r="A10">
        <v>1</v>
      </c>
      <c r="B10" t="s">
        <v>100</v>
      </c>
      <c r="C10" t="s">
        <v>93</v>
      </c>
      <c r="D10" s="6">
        <f>'Besoins'!$B$2*0.05</f>
        <v>0.05</v>
      </c>
      <c r="E10" t="s">
        <v>3</v>
      </c>
    </row>
    <row r="11">
      <c r="A11">
        <v>1</v>
      </c>
      <c r="B11" t="s">
        <v>101</v>
      </c>
      <c r="C11" t="s">
        <v>91</v>
      </c>
      <c r="D11" s="6">
        <f>'Besoins'!$B$2*0.045</f>
        <v>0.045</v>
      </c>
      <c r="E11" t="s">
        <v>3</v>
      </c>
    </row>
    <row r="12">
      <c r="A12">
        <v>2</v>
      </c>
      <c r="B12" t="s">
        <v>102</v>
      </c>
      <c r="C12" t="s">
        <v>103</v>
      </c>
      <c r="D12" s="6">
        <f>'Besoins'!$B$2*1</f>
        <v>1</v>
      </c>
      <c r="E12" t="s">
        <v>15</v>
      </c>
    </row>
    <row r="13">
      <c r="A13">
        <v>2</v>
      </c>
      <c r="B13" t="s">
        <v>104</v>
      </c>
      <c r="C13" t="s">
        <v>103</v>
      </c>
      <c r="D13" s="6">
        <f>'Besoins'!$B$2*1</f>
        <v>1</v>
      </c>
      <c r="E13" t="s">
        <v>15</v>
      </c>
    </row>
    <row r="14">
      <c r="A14">
        <v>2</v>
      </c>
      <c r="B14" t="s">
        <v>105</v>
      </c>
      <c r="C14" t="s">
        <v>93</v>
      </c>
      <c r="D14" s="6">
        <f>'Besoins'!$B$2*0.01</f>
        <v>0.01</v>
      </c>
      <c r="E14" t="s">
        <v>19</v>
      </c>
    </row>
    <row r="15">
      <c r="A15">
        <v>1</v>
      </c>
      <c r="B15" t="s">
        <v>106</v>
      </c>
      <c r="C15" t="s">
        <v>93</v>
      </c>
      <c r="D15" s="6">
        <f>'Besoins'!$B$2*0.15</f>
        <v>0.15</v>
      </c>
      <c r="E15" t="s">
        <v>3</v>
      </c>
    </row>
    <row r="16">
      <c r="A16">
        <v>1</v>
      </c>
      <c r="B16" t="s">
        <v>107</v>
      </c>
      <c r="C16" t="s">
        <v>93</v>
      </c>
      <c r="D16" s="6">
        <f>'Besoins'!$B$2*0.1</f>
        <v>0.1</v>
      </c>
      <c r="E16" t="s">
        <v>3</v>
      </c>
    </row>
    <row r="17">
      <c r="A17">
        <v>1</v>
      </c>
      <c r="B17" t="s">
        <v>108</v>
      </c>
      <c r="C17" t="s">
        <v>93</v>
      </c>
      <c r="D17" s="6">
        <f>'Besoins'!$B$2*0.15</f>
        <v>0.15</v>
      </c>
      <c r="E17" t="s">
        <v>3</v>
      </c>
    </row>
    <row r="18">
      <c r="A18">
        <v>1</v>
      </c>
      <c r="B18" t="s">
        <v>109</v>
      </c>
      <c r="C18" t="s">
        <v>93</v>
      </c>
      <c r="D18" s="6">
        <f>'Besoins'!$B$2*0.64</f>
        <v>0.64</v>
      </c>
      <c r="E18" t="s">
        <v>3</v>
      </c>
    </row>
    <row r="19">
      <c r="A19">
        <v>1</v>
      </c>
      <c r="B19" t="s">
        <v>110</v>
      </c>
      <c r="C19" t="s">
        <v>93</v>
      </c>
      <c r="D19" s="6">
        <f>'Besoins'!$B$2*0.1</f>
        <v>0.1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111</v>
      </c>
      <c r="B1"/>
      <c r="C1"/>
      <c r="D1"/>
    </row>
    <row r="2">
      <c r="A2" t="str" s="13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112</v>
      </c>
      <c r="B4"/>
      <c r="C4"/>
      <c r="D4"/>
    </row>
    <row r="5">
      <c r="A5" t="s" s="15">
        <v>113</v>
      </c>
      <c r="B5" t="str" s="12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6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6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6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6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6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6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6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6">
        <f>Besoins!E14</f>
        <v>0.05</v>
      </c>
      <c r="D13" t="str">
        <f>Besoins!F14</f>
        <v>kg</v>
      </c>
    </row>
    <row r="14">
      <c r="A14"/>
      <c r="B14" t="str" s="16">
        <f>"ℹ "&amp;Procedure!E2</f>
        <v>ℹ</v>
      </c>
      <c r="C14"/>
      <c r="D14"/>
    </row>
    <row r="15">
      <c r="A15" t="s" s="15">
        <v>114</v>
      </c>
      <c r="B15" t="str" s="12">
        <f>"[POINTER] "&amp;Procedure!D3</f>
        <v>[POINTER] Pointez.</v>
      </c>
      <c r="C15"/>
      <c r="D15"/>
    </row>
    <row r="16">
      <c r="A16" t="s" s="15">
        <v>115</v>
      </c>
      <c r="B16" t="str" s="12">
        <f>"[DIVISER] "&amp;Procedure!D4</f>
        <v>[DIVISER] Divisez en 8, boulez, détendez, dans les moules ronds.</v>
      </c>
      <c r="C16"/>
      <c r="D16"/>
    </row>
    <row r="17">
      <c r="A17" t="s" s="15">
        <v>116</v>
      </c>
      <c r="B17" t="str" s="12">
        <f>"[DORER] "&amp;Procedure!D5</f>
        <v>[DORER] Dorez, sésame, apprêt en étuve.</v>
      </c>
      <c r="C17"/>
      <c r="D17"/>
    </row>
    <row r="18">
      <c r="A18"/>
      <c r="B18" t="s">
        <v>117</v>
      </c>
      <c r="C18" s="6">
        <f>'Besoins'!$B$2*0.045</f>
        <v>0.045</v>
      </c>
      <c r="D18" t="s">
        <v>3</v>
      </c>
    </row>
    <row r="19">
      <c r="A19" t="s" s="15">
        <v>118</v>
      </c>
      <c r="B19" t="str" s="12">
        <f>"[ENFOURNER] "&amp;Procedure!D6</f>
        <v>[ENFOURNER] Enfournez avec buée, démoulez.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119</v>
      </c>
      <c r="B21" t="str" s="12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6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6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6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6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6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4">
        <v>120</v>
      </c>
      <c r="B28"/>
      <c r="C28"/>
      <c r="D28"/>
    </row>
    <row r="29">
      <c r="A29" t="s" s="15">
        <v>113</v>
      </c>
      <c r="B29" t="str" s="12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121</v>
      </c>
      <c r="C30" s="6">
        <f>'Besoins'!$B$2*1</f>
        <v>1</v>
      </c>
      <c r="D30" t="s">
        <v>15</v>
      </c>
    </row>
    <row r="31">
      <c r="A31"/>
      <c r="B31" t="s">
        <v>122</v>
      </c>
      <c r="C31" s="6">
        <f>'Besoins'!$B$2*1</f>
        <v>1</v>
      </c>
      <c r="D31" t="s">
        <v>15</v>
      </c>
    </row>
    <row r="32">
      <c r="A32"/>
      <c r="B32" t="str">
        <f>Besoins!B16</f>
        <v>Lait entier UHT 3,5% MG brique 1L</v>
      </c>
      <c r="C32" s="6">
        <f>Besoins!E16</f>
        <v>0.01</v>
      </c>
      <c r="D32" t="str">
        <f>Besoins!F16</f>
        <v>lt</v>
      </c>
    </row>
    <row r="33">
      <c r="A33"/>
      <c r="B33" t="str" s="16">
        <f>"ℹ "&amp;Procedure!E8</f>
        <v>ℹ</v>
      </c>
      <c r="C33"/>
      <c r="D33"/>
    </row>
    <row r="34">
      <c r="A34"/>
      <c r="B34"/>
      <c r="C34"/>
      <c r="D34"/>
    </row>
    <row r="35">
      <c r="A35" t="s" s="17">
        <v>123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