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<sst xmlns="http://schemas.openxmlformats.org/spreadsheetml/2006/main" count="87" uniqueCount="87">
  <si>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</si>
  <si>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</si>
  <si>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</si>
  <si>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</si>
  <si>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</si>
  <si>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</si>
  <si>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</si>
  <si>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</si>
  <si>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</si>
  <si>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</si>
  <si>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</si>
  <si>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</si>
  <si>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</si>
  <si>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</si>
  <si>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</si>
  <si>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</si>
  <si>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</si>
  <si>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</si>
  <si>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</si>
  <si>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</si>
  <si>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</si>
  <si>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</si>
  <si>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</si>
  <si>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</si>
  <si>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</si>
  <si>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</si>
  <si>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</si>
  <si>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</si>
  <si>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</si>
  <si>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</si>
  <si>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</si>
  <si>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</si>
  <si>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</si>
  <si>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</si>
  <si>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</si>
  <si>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</si>
  <si>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</si>
  <si>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</si>
  <si>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</si>
  <si>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</si>
  <si>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</si>
  <si>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</si>
  <si>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</si>
  <si>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</si>
  <si>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</si>
  <si>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</si>
  <si>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</si>
  <si>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Flammekueche (Ferrandi)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</si>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</sst>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0.85</v>
      </c>
      <c r="C3" t="s" s="5">
        <v>3</v>
      </c>
      <c r="D3"/>
      <c r="E3"/>
      <c r="F3"/>
    </row>
    <row r="4">
      <c r="A4" t="s">
        <v>4</v>
      </c>
      <c r="B4" s="6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 s="9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18</v>
      </c>
      <c r="G8" s="8">
        <f>E8*0</f>
        <v>0</v>
      </c>
    </row>
    <row r="9">
      <c r="A9" t="s" s="9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18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8">
        <f>E10*0.82</f>
        <v>0.41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8">
        <f>E11*7.5</f>
        <v>0.15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15</v>
      </c>
      <c r="G12" s="8">
        <f>E12*6</f>
        <v>1.2</v>
      </c>
    </row>
    <row r="13">
      <c r="A13" t="s" s="9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3</v>
      </c>
      <c r="G13" s="8">
        <f>E13*0</f>
        <v>0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8">
        <f>E14*2.2</f>
        <v>0.011</v>
      </c>
    </row>
    <row r="15">
      <c r="A15" t="s">
        <v>37</v>
      </c>
      <c r="B15" t="s">
        <v>38</v>
      </c>
      <c r="C15" t="s">
        <v>39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 t="s">
        <v>51</v>
      </c>
    </row>
    <row r="3">
      <c r="A3" t="s">
        <v>47</v>
      </c>
      <c r="B3">
        <v>2</v>
      </c>
      <c r="C3" t="s">
        <v>52</v>
      </c>
      <c r="D3" t="s" s="12">
        <v>53</v>
      </c>
      <c r="E3" t="s" s="12"/>
      <c r="F3" t="s">
        <v>54</v>
      </c>
    </row>
    <row r="4">
      <c r="A4" t="s">
        <v>47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51</v>
      </c>
    </row>
    <row r="6">
      <c r="A6" t="s">
        <v>47</v>
      </c>
      <c r="B6">
        <v>5</v>
      </c>
      <c r="C6" t="s">
        <v>60</v>
      </c>
      <c r="D6" t="s" s="12">
        <v>61</v>
      </c>
      <c r="E6" t="s" s="12">
        <v>62</v>
      </c>
      <c r="F6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47</v>
      </c>
      <c r="C2" t="s">
        <v>68</v>
      </c>
      <c r="D2" s="6">
        <f>'Besoins'!$B$2*0.85</f>
        <v>0.85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'Besoins'!$B$2*0.5</f>
        <v>0.5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'Besoins'!$B$2*0.32</f>
        <v>0.32</v>
      </c>
      <c r="E4" t="s">
        <v>15</v>
      </c>
    </row>
    <row r="5">
      <c r="A5">
        <v>1</v>
      </c>
      <c r="B5" t="s">
        <v>72</v>
      </c>
      <c r="C5" t="s">
        <v>70</v>
      </c>
      <c r="D5" s="6">
        <f>'Besoins'!$B$2*0.009</f>
        <v>0.009</v>
      </c>
      <c r="E5" t="s">
        <v>3</v>
      </c>
    </row>
    <row r="6">
      <c r="A6">
        <v>1</v>
      </c>
      <c r="B6" t="s">
        <v>73</v>
      </c>
      <c r="C6" t="s">
        <v>70</v>
      </c>
      <c r="D6" s="6">
        <f>'Besoins'!$B$2*0.005</f>
        <v>0.005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'Besoins'!$B$2*0.02</f>
        <v>0.02</v>
      </c>
      <c r="E7" t="s">
        <v>15</v>
      </c>
    </row>
    <row r="8">
      <c r="A8">
        <v>1</v>
      </c>
      <c r="B8" t="s">
        <v>75</v>
      </c>
      <c r="C8" t="s">
        <v>70</v>
      </c>
      <c r="D8" s="6">
        <f>'Besoins'!$B$2*0.2</f>
        <v>0.2</v>
      </c>
      <c r="E8" t="s">
        <v>15</v>
      </c>
    </row>
    <row r="9">
      <c r="A9">
        <v>1</v>
      </c>
      <c r="B9" t="s">
        <v>76</v>
      </c>
      <c r="C9" t="s">
        <v>70</v>
      </c>
      <c r="D9" s="6">
        <f>'Besoins'!$B$2*0.15</f>
        <v>0.15</v>
      </c>
      <c r="E9" t="s">
        <v>3</v>
      </c>
    </row>
    <row r="10">
      <c r="A10">
        <v>1</v>
      </c>
      <c r="B10" t="s">
        <v>77</v>
      </c>
      <c r="C10" t="s">
        <v>70</v>
      </c>
      <c r="D10" s="6">
        <f>'Besoins'!$B$2*0.2</f>
        <v>0.2</v>
      </c>
      <c r="E10" t="s">
        <v>3</v>
      </c>
    </row>
    <row r="11">
      <c r="A11">
        <v>1</v>
      </c>
      <c r="B11" t="s">
        <v>78</v>
      </c>
      <c r="C11" t="s">
        <v>70</v>
      </c>
      <c r="D11" s="6">
        <f>'Besoins'!$B$2*0.15</f>
        <v>0.15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6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6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6">
        <f>Besoins!E11</f>
        <v>0.02</v>
      </c>
      <c r="D10" t="str">
        <f>Besoins!F11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82</v>
      </c>
      <c r="B12" t="str" s="12">
        <f>"[POINTER] "&amp;Procedure!D3</f>
        <v>[POINTER] Pointez avec rabat, toute la nuit au réfrigérateur.</v>
      </c>
      <c r="C12"/>
      <c r="D12"/>
    </row>
    <row r="13">
      <c r="A13" t="s" s="15">
        <v>83</v>
      </c>
      <c r="B13" t="str" s="12">
        <f>"[DIVISER] "&amp;Procedure!D4</f>
        <v>[DIVISER] Divisez en 3, boulez, détendez, étalez en ovale sur plaques. Apprêt en étuve.</v>
      </c>
      <c r="C13"/>
      <c r="D13"/>
    </row>
    <row r="14">
      <c r="A14" t="s" s="15">
        <v>84</v>
      </c>
      <c r="B14" t="str" s="12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6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6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6">
        <f>Besoins!E13</f>
        <v>0.2</v>
      </c>
      <c r="D17" t="str">
        <f>Besoins!F13</f>
        <v>kg</v>
      </c>
    </row>
    <row r="18">
      <c r="A18" t="s" s="15">
        <v>85</v>
      </c>
      <c r="B18" t="str" s="12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6">
        <f>Besoins!E9</f>
        <v>0.15</v>
      </c>
      <c r="D19" t="str">
        <f>Besoins!F9</f>
        <v>kg</v>
      </c>
    </row>
    <row r="20">
      <c r="A20"/>
      <c r="B20" t="str" s="16">
        <f>"ℹ "&amp;Procedure!E6</f>
        <v>ℹ</v>
      </c>
      <c r="C20"/>
      <c r="D20"/>
    </row>
    <row r="21">
      <c r="A21"/>
      <c r="B21"/>
      <c r="C21"/>
      <c r="D21"/>
    </row>
    <row r="22">
      <c r="A22" t="s" s="17">
        <v>86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