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<sst xmlns="http://schemas.openxmlformats.org/spreadsheetml/2006/main" count="139" uniqueCount="139">
  <si>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</si>
  <si>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</si>
  <si>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</si>
  <si>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</si>
  <si>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</si>
  <si>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</si>
  <si>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</si>
  <si>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</si>
  <si>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</si>
  <si>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</si>
  <si>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</si>
  <si>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</si>
  <si>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</si>
  <si>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</si>
  <si>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</si>
  <si>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</si>
  <si>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</si>
  <si>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</si>
  <si>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</si>
  <si>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</si>
  <si>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</si>
  <si>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</si>
  <si>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</si>
  <si>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</si>
  <si>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</si>
  <si>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</si>
  <si>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</si>
  <si>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</si>
  <si>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</si>
  <si>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</si>
  <si>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</si>
  <si>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</si>
  <si>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</si>
  <si>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</si>
  <si>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</si>
  <si>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</si>
  <si>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</si>
  <si>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</si>
  <si>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</si>
  <si>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</si>
  <si>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</si>
  <si>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</si>
  <si>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</si>
  <si>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</si>
  <si>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</si>
  <si>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</si>
  <si>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</si>
  <si>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</si>
  <si>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</si>
  <si>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</si>
  <si>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</si>
  <si>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</si>
  <si>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</si>
  <si>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</si>
  <si>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</si>
  <si>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Galette des rois (Ferrandi)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</si>
  <si>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</si>
  <si>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</si>
  <si>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</si>
  <si>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</si>
  <si>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</si>
  <si>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</si>
  <si>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</si>
  <si>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</si>
  <si>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</si>
  <si>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</si>
  <si>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</si>
  <si>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</si>
  <si>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</si>
  <si>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</si>
  <si>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</si>
  <si>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</si>
  <si>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</si>
  <si>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</si>
  <si>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</si>
  <si>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</si>
  <si>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</si>
  <si>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</si>
  <si>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</si>
  <si>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</si>
  <si>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</si>
  <si>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</si>
  <si>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</si>
  <si>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</si>
  <si>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</si>
  <si>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</si>
  <si>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</si>
  <si>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</si>
  <si>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</si>
  <si>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</si>
  <si>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</si>
  <si>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</si>
  <si>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</si>
  <si>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</si>
  <si>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</si>
  <si>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</si>
  <si>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</si>
  <si>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</si>
  <si>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</si>
  <si>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</si>
  <si>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</si>
  <si>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</si>
  <si>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</si>
  <si>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</si>
  <si>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</si>
  <si>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</si>
  <si>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 (conv.)</t>
  </si>
  <si>
    <t>conversion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</si>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</sst>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2.227</v>
      </c>
      <c r="E7" s="6">
        <f>D7*$B$2</f>
        <v>2.227</v>
      </c>
      <c r="F7" t="s">
        <v>15</v>
      </c>
      <c r="G7" s="9">
        <f>E7*0.27</f>
        <v>0.60129</v>
      </c>
    </row>
    <row r="8">
      <c r="A8" t="s">
        <v>16</v>
      </c>
      <c r="B8" t="s">
        <v>17</v>
      </c>
      <c r="C8" t="s">
        <v>18</v>
      </c>
      <c r="D8" s="4">
        <v>0.166667</v>
      </c>
      <c r="E8" s="6">
        <f>D8*$B$2</f>
        <v>0.166667</v>
      </c>
      <c r="F8" t="s">
        <v>19</v>
      </c>
      <c r="G8" s="9">
        <f>E8*0.0042999914</f>
        <v>0.000717</v>
      </c>
    </row>
    <row r="9">
      <c r="A9" t="s">
        <v>20</v>
      </c>
      <c r="B9" t="s">
        <v>21</v>
      </c>
      <c r="C9" t="s">
        <v>22</v>
      </c>
      <c r="D9" s="4">
        <v>0.015</v>
      </c>
      <c r="E9" s="6">
        <f>D9*$B$2</f>
        <v>0.015</v>
      </c>
      <c r="F9" t="s">
        <v>19</v>
      </c>
      <c r="G9" s="9">
        <f>E9*12</f>
        <v>0.18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E10*0.56</f>
        <v>0.112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3</v>
      </c>
      <c r="G11" s="9">
        <f>E11*6.5</f>
        <v>0.1625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E12*15</f>
        <v>0.75</v>
      </c>
    </row>
    <row r="13">
      <c r="A13" t="s">
        <v>32</v>
      </c>
      <c r="B13" t="s">
        <v>33</v>
      </c>
      <c r="C13" t="s">
        <v>34</v>
      </c>
      <c r="D13" s="4">
        <v>0.23</v>
      </c>
      <c r="E13" s="6">
        <f>D13*$B$2</f>
        <v>0.23</v>
      </c>
      <c r="F13" t="s">
        <v>3</v>
      </c>
      <c r="G13" s="9">
        <f>E13*5.2</f>
        <v>1.196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19</v>
      </c>
      <c r="G14" s="9">
        <f>E14*6</f>
        <v>0.06</v>
      </c>
    </row>
    <row r="15">
      <c r="A15" t="s">
        <v>38</v>
      </c>
      <c r="B15" t="s">
        <v>39</v>
      </c>
      <c r="C15" t="s">
        <v>37</v>
      </c>
      <c r="D15" s="4">
        <v>0.01</v>
      </c>
      <c r="E15" s="6">
        <f>D15*$B$2</f>
        <v>0.01</v>
      </c>
      <c r="F15" t="s">
        <v>19</v>
      </c>
      <c r="G15" s="9">
        <f>E15*1.05</f>
        <v>0.0105</v>
      </c>
    </row>
    <row r="16">
      <c r="A16" t="s">
        <v>40</v>
      </c>
      <c r="B16" t="s">
        <v>41</v>
      </c>
      <c r="C16" t="s">
        <v>42</v>
      </c>
      <c r="D16" s="4">
        <v>0.004</v>
      </c>
      <c r="E16" s="6">
        <f>D16*$B$2</f>
        <v>0.004</v>
      </c>
      <c r="F16" t="s">
        <v>3</v>
      </c>
      <c r="G16" s="9">
        <f>E16*0.35</f>
        <v>0.0014</v>
      </c>
    </row>
    <row r="17">
      <c r="A17" t="s">
        <v>43</v>
      </c>
      <c r="B17" t="s">
        <v>44</v>
      </c>
      <c r="C17" t="s">
        <v>45</v>
      </c>
      <c r="D17" s="4">
        <v>0.083333</v>
      </c>
      <c r="E17" s="6">
        <f>D17*$B$2</f>
        <v>0.083333</v>
      </c>
      <c r="F17" t="s">
        <v>3</v>
      </c>
      <c r="G17" s="9">
        <f>E17*0.82000328</f>
        <v>0.068333</v>
      </c>
    </row>
    <row r="18">
      <c r="A18" t="s">
        <v>46</v>
      </c>
      <c r="B18" t="s">
        <v>47</v>
      </c>
      <c r="C18" t="s">
        <v>45</v>
      </c>
      <c r="D18" s="4">
        <v>0.01</v>
      </c>
      <c r="E18" s="6">
        <f>D18*$B$2</f>
        <v>0.01</v>
      </c>
      <c r="F18" t="s">
        <v>3</v>
      </c>
      <c r="G18" s="9">
        <f>E18*1.05</f>
        <v>0.0105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s" s="12">
        <v>60</v>
      </c>
      <c r="E3" t="s" s="12"/>
      <c r="F3" t="s">
        <v>61</v>
      </c>
    </row>
    <row r="4">
      <c r="A4" t="s">
        <v>55</v>
      </c>
      <c r="B4">
        <v>3</v>
      </c>
      <c r="C4" t="s">
        <v>62</v>
      </c>
      <c r="D4" t="s" s="12">
        <v>63</v>
      </c>
      <c r="E4" t="s" s="12"/>
      <c r="F4" t="s">
        <v>64</v>
      </c>
    </row>
    <row r="5">
      <c r="A5" t="s">
        <v>55</v>
      </c>
      <c r="B5">
        <v>4</v>
      </c>
      <c r="C5" t="s">
        <v>65</v>
      </c>
      <c r="D5" t="s" s="12">
        <v>66</v>
      </c>
      <c r="E5" t="s" s="12"/>
      <c r="F5" t="s">
        <v>67</v>
      </c>
    </row>
    <row r="6">
      <c r="A6" t="s">
        <v>55</v>
      </c>
      <c r="B6">
        <v>5</v>
      </c>
      <c r="C6" t="s">
        <v>68</v>
      </c>
      <c r="D6" t="s" s="12">
        <v>69</v>
      </c>
      <c r="E6" t="s" s="12">
        <v>70</v>
      </c>
      <c r="F6" t="s">
        <v>71</v>
      </c>
    </row>
    <row r="7">
      <c r="A7" t="s">
        <v>55</v>
      </c>
      <c r="B7">
        <v>6</v>
      </c>
      <c r="C7"/>
      <c r="D7" t="s" s="12">
        <v>72</v>
      </c>
      <c r="E7" t="s" s="12"/>
      <c r="F7"/>
    </row>
    <row r="8">
      <c r="A8" t="s">
        <v>73</v>
      </c>
      <c r="B8">
        <v>1</v>
      </c>
      <c r="C8" t="s">
        <v>74</v>
      </c>
      <c r="D8" t="s" s="12">
        <v>75</v>
      </c>
      <c r="E8" t="s" s="12"/>
      <c r="F8" t="s">
        <v>76</v>
      </c>
    </row>
    <row r="9">
      <c r="A9" t="s">
        <v>73</v>
      </c>
      <c r="B9">
        <v>2</v>
      </c>
      <c r="C9" t="s">
        <v>77</v>
      </c>
      <c r="D9" t="s" s="12">
        <v>78</v>
      </c>
      <c r="E9" t="s" s="12"/>
      <c r="F9"/>
    </row>
    <row r="10">
      <c r="A10" t="s">
        <v>73</v>
      </c>
      <c r="B10">
        <v>3</v>
      </c>
      <c r="C10" t="s">
        <v>77</v>
      </c>
      <c r="D10" t="s" s="12">
        <v>79</v>
      </c>
      <c r="E10" t="s" s="12"/>
      <c r="F10"/>
    </row>
    <row r="11">
      <c r="A11" t="s">
        <v>73</v>
      </c>
      <c r="B11">
        <v>4</v>
      </c>
      <c r="C11"/>
      <c r="D11" t="s" s="12">
        <v>80</v>
      </c>
      <c r="E11" t="s" s="12"/>
      <c r="F11" t="s">
        <v>81</v>
      </c>
    </row>
    <row r="12">
      <c r="A12" t="s">
        <v>82</v>
      </c>
      <c r="B12">
        <v>1</v>
      </c>
      <c r="C12" t="s">
        <v>83</v>
      </c>
      <c r="D12" t="s" s="12">
        <v>84</v>
      </c>
      <c r="E12" t="s" s="12">
        <v>85</v>
      </c>
      <c r="F12" t="s">
        <v>76</v>
      </c>
    </row>
    <row r="13">
      <c r="A13" t="s">
        <v>86</v>
      </c>
      <c r="B13">
        <v>1</v>
      </c>
      <c r="C13" t="s">
        <v>87</v>
      </c>
      <c r="D13" t="s" s="12">
        <v>88</v>
      </c>
      <c r="E13" t="s" s="12"/>
      <c r="F13" t="s">
        <v>89</v>
      </c>
    </row>
    <row r="14">
      <c r="A14" t="s">
        <v>86</v>
      </c>
      <c r="B14">
        <v>2</v>
      </c>
      <c r="C14" t="s">
        <v>90</v>
      </c>
      <c r="D14" t="s" s="12">
        <v>91</v>
      </c>
      <c r="E14" t="s" s="12"/>
      <c r="F14" t="s">
        <v>81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55</v>
      </c>
      <c r="C2" t="s">
        <v>96</v>
      </c>
      <c r="D2" s="6">
        <f>'Besoins'!$B$2*1.15</f>
        <v>1.15</v>
      </c>
      <c r="E2" t="s">
        <v>3</v>
      </c>
    </row>
    <row r="3">
      <c r="A3">
        <v>1</v>
      </c>
      <c r="B3" t="s">
        <v>97</v>
      </c>
      <c r="C3" t="s">
        <v>98</v>
      </c>
      <c r="D3" s="6">
        <f>'Besoins'!$B$2*0.2</f>
        <v>0.2</v>
      </c>
      <c r="E3" t="s">
        <v>3</v>
      </c>
    </row>
    <row r="4">
      <c r="A4">
        <v>1</v>
      </c>
      <c r="B4" t="s">
        <v>99</v>
      </c>
      <c r="C4" t="s">
        <v>98</v>
      </c>
      <c r="D4" s="6">
        <f>'Besoins'!$B$2*0.004</f>
        <v>0.004</v>
      </c>
      <c r="E4" t="s">
        <v>3</v>
      </c>
    </row>
    <row r="5">
      <c r="A5">
        <v>1</v>
      </c>
      <c r="B5" t="s">
        <v>100</v>
      </c>
      <c r="C5" t="s">
        <v>98</v>
      </c>
      <c r="D5" s="6">
        <f>'Besoins'!$B$2*0.01</f>
        <v>0.01</v>
      </c>
      <c r="E5" t="s">
        <v>3</v>
      </c>
    </row>
    <row r="6">
      <c r="A6">
        <v>1</v>
      </c>
      <c r="B6" t="s">
        <v>101</v>
      </c>
      <c r="C6" t="s">
        <v>98</v>
      </c>
      <c r="D6" s="6">
        <f>'Besoins'!$B$2*0.04</f>
        <v>0.04</v>
      </c>
      <c r="E6" t="s">
        <v>3</v>
      </c>
    </row>
    <row r="7">
      <c r="A7">
        <v>1</v>
      </c>
      <c r="B7" t="s">
        <v>102</v>
      </c>
      <c r="C7" t="s">
        <v>98</v>
      </c>
      <c r="D7" s="6">
        <f>'Besoins'!$B$2*0.1</f>
        <v>0.1</v>
      </c>
      <c r="E7" t="s">
        <v>19</v>
      </c>
    </row>
    <row r="8">
      <c r="A8">
        <v>1</v>
      </c>
      <c r="B8" t="s">
        <v>103</v>
      </c>
      <c r="C8" t="s">
        <v>96</v>
      </c>
      <c r="D8" s="6">
        <f>'Besoins'!$B$2*0.14</f>
        <v>0.14</v>
      </c>
      <c r="E8" t="s">
        <v>3</v>
      </c>
    </row>
    <row r="9">
      <c r="A9">
        <v>2</v>
      </c>
      <c r="B9" t="s">
        <v>104</v>
      </c>
      <c r="C9" t="s">
        <v>98</v>
      </c>
      <c r="D9" s="6">
        <f>'Besoins'!$B$2*0.14</f>
        <v>0.14</v>
      </c>
      <c r="E9" t="s">
        <v>3</v>
      </c>
    </row>
    <row r="10">
      <c r="A10">
        <v>1</v>
      </c>
      <c r="B10" t="s">
        <v>101</v>
      </c>
      <c r="C10" t="s">
        <v>98</v>
      </c>
      <c r="D10" s="6">
        <f>'Besoins'!$B$2*0.05</f>
        <v>0.05</v>
      </c>
      <c r="E10" t="s">
        <v>3</v>
      </c>
    </row>
    <row r="11">
      <c r="A11">
        <v>1</v>
      </c>
      <c r="B11" t="s">
        <v>105</v>
      </c>
      <c r="C11" t="s">
        <v>98</v>
      </c>
      <c r="D11" s="6">
        <f>'Besoins'!$B$2*0.05</f>
        <v>0.05</v>
      </c>
      <c r="E11" t="s">
        <v>3</v>
      </c>
    </row>
    <row r="12">
      <c r="A12">
        <v>1</v>
      </c>
      <c r="B12" t="s">
        <v>106</v>
      </c>
      <c r="C12" t="s">
        <v>107</v>
      </c>
      <c r="D12" s="6">
        <f>'Besoins'!$B$2*0.727</f>
        <v>0.727</v>
      </c>
      <c r="E12" t="s">
        <v>15</v>
      </c>
    </row>
    <row r="13">
      <c r="A13">
        <v>1</v>
      </c>
      <c r="B13" t="s">
        <v>108</v>
      </c>
      <c r="C13" t="s">
        <v>98</v>
      </c>
      <c r="D13" s="6">
        <f>'Besoins'!$B$2*0.01</f>
        <v>0.01</v>
      </c>
      <c r="E13" t="s">
        <v>19</v>
      </c>
    </row>
    <row r="14">
      <c r="A14">
        <v>1</v>
      </c>
      <c r="B14" t="s">
        <v>109</v>
      </c>
      <c r="C14" t="s">
        <v>98</v>
      </c>
      <c r="D14" s="6">
        <f>'Besoins'!$B$2*0.05</f>
        <v>0.05</v>
      </c>
      <c r="E14" t="s">
        <v>3</v>
      </c>
    </row>
    <row r="15">
      <c r="A15">
        <v>1</v>
      </c>
      <c r="B15" t="s">
        <v>110</v>
      </c>
      <c r="C15" t="s">
        <v>98</v>
      </c>
      <c r="D15" s="6">
        <f>'Besoins'!$B$2*0.005</f>
        <v>0.005</v>
      </c>
      <c r="E15" t="s">
        <v>19</v>
      </c>
    </row>
    <row r="16">
      <c r="A16">
        <v>1</v>
      </c>
      <c r="B16" t="s">
        <v>111</v>
      </c>
      <c r="C16" t="s">
        <v>98</v>
      </c>
      <c r="D16" s="6">
        <f>'Besoins'!$B$2*0.025</f>
        <v>0.025</v>
      </c>
      <c r="E16" t="s">
        <v>3</v>
      </c>
    </row>
    <row r="17">
      <c r="A17">
        <v>1</v>
      </c>
      <c r="B17" t="s">
        <v>112</v>
      </c>
      <c r="C17" t="s">
        <v>96</v>
      </c>
      <c r="D17" s="6">
        <f>'Besoins'!$B$2*0.045</f>
        <v>0.045</v>
      </c>
      <c r="E17" t="s">
        <v>3</v>
      </c>
    </row>
    <row r="18">
      <c r="A18">
        <v>2</v>
      </c>
      <c r="B18" t="s">
        <v>113</v>
      </c>
      <c r="C18" t="s">
        <v>107</v>
      </c>
      <c r="D18" s="6">
        <f>'Besoins'!$B$2*1</f>
        <v>1</v>
      </c>
      <c r="E18" t="s">
        <v>15</v>
      </c>
    </row>
    <row r="19">
      <c r="A19">
        <v>2</v>
      </c>
      <c r="B19" t="s">
        <v>114</v>
      </c>
      <c r="C19" t="s">
        <v>107</v>
      </c>
      <c r="D19" s="6">
        <f>'Besoins'!$B$2*1</f>
        <v>1</v>
      </c>
      <c r="E19" t="s">
        <v>15</v>
      </c>
    </row>
    <row r="20">
      <c r="A20">
        <v>2</v>
      </c>
      <c r="B20" t="s">
        <v>115</v>
      </c>
      <c r="C20" t="s">
        <v>98</v>
      </c>
      <c r="D20" s="6">
        <f>'Besoins'!$B$2*0.01</f>
        <v>0.01</v>
      </c>
      <c r="E20" t="s">
        <v>19</v>
      </c>
    </row>
    <row r="21">
      <c r="A21">
        <v>1</v>
      </c>
      <c r="B21" t="s">
        <v>116</v>
      </c>
      <c r="C21" t="s">
        <v>96</v>
      </c>
      <c r="D21" s="6">
        <f>'Besoins'!$B$2*0.1</f>
        <v>0.1</v>
      </c>
      <c r="E21" t="s">
        <v>3</v>
      </c>
    </row>
    <row r="22">
      <c r="A22">
        <v>2</v>
      </c>
      <c r="B22" t="s">
        <v>117</v>
      </c>
      <c r="C22" t="s">
        <v>98</v>
      </c>
      <c r="D22" s="6">
        <f>'Besoins'!$B$2*0.0666666667</f>
        <v>0.066667</v>
      </c>
      <c r="E22" t="s">
        <v>19</v>
      </c>
    </row>
    <row r="23">
      <c r="A23">
        <v>2</v>
      </c>
      <c r="B23" t="s">
        <v>118</v>
      </c>
      <c r="C23" t="s">
        <v>98</v>
      </c>
      <c r="D23" s="6">
        <f>'Besoins'!$B$2*0.0333333333</f>
        <v>0.033333</v>
      </c>
      <c r="E23" t="s">
        <v>3</v>
      </c>
    </row>
    <row r="24">
      <c r="A24">
        <v>1</v>
      </c>
      <c r="B24" t="s">
        <v>110</v>
      </c>
      <c r="C24" t="s">
        <v>98</v>
      </c>
      <c r="D24" s="6">
        <f>'Besoins'!$B$2*0.01</f>
        <v>0.01</v>
      </c>
      <c r="E2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119</v>
      </c>
      <c r="B1"/>
      <c r="C1"/>
      <c r="D1"/>
    </row>
    <row r="2">
      <c r="A2" t="str" s="13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 t="s" s="15">
        <v>121</v>
      </c>
      <c r="B5" t="str" s="12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5">
        <v>122</v>
      </c>
      <c r="B6" t="str" s="12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123</v>
      </c>
      <c r="C7" s="6">
        <f>'Besoins'!$B$2*0.05</f>
        <v>0.05</v>
      </c>
      <c r="D7" t="s">
        <v>3</v>
      </c>
    </row>
    <row r="8">
      <c r="A8" t="s" s="15">
        <v>124</v>
      </c>
      <c r="B8" t="str" s="12">
        <f>"[POCHER] "&amp;Procedure!D4</f>
        <v>[POCHER] En poche, spirale sur papier cuisson avec la fève. Congelez toute la nuit.</v>
      </c>
      <c r="C8"/>
      <c r="D8"/>
    </row>
    <row r="9">
      <c r="A9" t="s" s="15">
        <v>125</v>
      </c>
      <c r="B9" t="str" s="12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126</v>
      </c>
      <c r="C10" s="6">
        <f>'Besoins'!$B$2*0.045</f>
        <v>0.045</v>
      </c>
      <c r="D10" t="s">
        <v>3</v>
      </c>
    </row>
    <row r="11">
      <c r="A11" t="s" s="15">
        <v>127</v>
      </c>
      <c r="B11" t="str" s="12">
        <f>"[ENFOURNER] "&amp;Procedure!D6</f>
        <v>[ENFOURNER] Enfournez.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 t="s" s="15">
        <v>128</v>
      </c>
      <c r="B13" t="str" s="12">
        <f>Procedure!D7</f>
        <v>Sirop (eau 100g, sucre) + rhum (10g) au pinceau à la sortie.</v>
      </c>
      <c r="C13"/>
      <c r="D13"/>
    </row>
    <row r="14">
      <c r="A14"/>
      <c r="B14" t="s">
        <v>123</v>
      </c>
      <c r="C14" s="6">
        <f>'Besoins'!$B$2*0.05</f>
        <v>0.05</v>
      </c>
      <c r="D14" t="s">
        <v>3</v>
      </c>
    </row>
    <row r="15">
      <c r="A15"/>
      <c r="B15" t="s">
        <v>129</v>
      </c>
      <c r="C15" s="6">
        <f>'Besoins'!$B$2*0.1</f>
        <v>0.1</v>
      </c>
      <c r="D15" t="s">
        <v>3</v>
      </c>
    </row>
    <row r="16">
      <c r="A16"/>
      <c r="B16" t="s">
        <v>130</v>
      </c>
      <c r="C16" s="6">
        <f>'Besoins'!$B$2*0.01</f>
        <v>0.01</v>
      </c>
      <c r="D16" t="s">
        <v>19</v>
      </c>
    </row>
    <row r="17">
      <c r="A17"/>
      <c r="B17"/>
      <c r="C17"/>
      <c r="D17"/>
    </row>
    <row r="18">
      <c r="A18" t="s" s="14">
        <v>131</v>
      </c>
      <c r="B18"/>
      <c r="C18"/>
      <c r="D18"/>
    </row>
    <row r="19">
      <c r="A19" t="s" s="15">
        <v>121</v>
      </c>
      <c r="B19" t="str" s="12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5">
        <v>122</v>
      </c>
      <c r="B20" t="str" s="12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132</v>
      </c>
      <c r="C21" s="6">
        <f>'Besoins'!$B$2*0.14</f>
        <v>0.14</v>
      </c>
      <c r="D21" t="s">
        <v>3</v>
      </c>
    </row>
    <row r="22">
      <c r="A22" t="s" s="15">
        <v>124</v>
      </c>
      <c r="B22" t="str" s="12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132</v>
      </c>
      <c r="C23" s="6">
        <f>'Besoins'!$B$2*0.14</f>
        <v>0.14</v>
      </c>
      <c r="D23" t="s">
        <v>3</v>
      </c>
    </row>
    <row r="24">
      <c r="A24" t="s" s="15">
        <v>125</v>
      </c>
      <c r="B24" t="str" s="12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4">
        <v>133</v>
      </c>
      <c r="B26"/>
      <c r="C26"/>
      <c r="D26"/>
    </row>
    <row r="27">
      <c r="A27" t="s" s="15">
        <v>121</v>
      </c>
      <c r="B27" t="str" s="12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134</v>
      </c>
      <c r="C28" s="6">
        <f>'Besoins'!$B$2*1</f>
        <v>1</v>
      </c>
      <c r="D28" t="s">
        <v>15</v>
      </c>
    </row>
    <row r="29">
      <c r="A29"/>
      <c r="B29" t="s">
        <v>135</v>
      </c>
      <c r="C29" s="6">
        <f>'Besoins'!$B$2*1</f>
        <v>1</v>
      </c>
      <c r="D29" t="s">
        <v>15</v>
      </c>
    </row>
    <row r="30">
      <c r="A30"/>
      <c r="B30" t="str">
        <f>Besoins!B15</f>
        <v>Lait entier UHT 3,5% MG brique 1L</v>
      </c>
      <c r="C30" s="6">
        <f>Besoins!E15</f>
        <v>0.01</v>
      </c>
      <c r="D30" t="str">
        <f>Besoins!F15</f>
        <v>lt</v>
      </c>
    </row>
    <row r="31">
      <c r="A31"/>
      <c r="B31" t="str" s="16">
        <f>"ℹ "&amp;Procedure!E12</f>
        <v>ℹ</v>
      </c>
      <c r="C31"/>
      <c r="D31"/>
    </row>
    <row r="32">
      <c r="A32"/>
      <c r="B32"/>
      <c r="C32"/>
      <c r="D32"/>
    </row>
    <row r="33">
      <c r="A33" t="s" s="14">
        <v>136</v>
      </c>
      <c r="B33"/>
      <c r="C33"/>
      <c r="D33"/>
    </row>
    <row r="34">
      <c r="A34" t="s" s="15">
        <v>121</v>
      </c>
      <c r="B34" t="str" s="12">
        <f>"[PORTER] "&amp;Procedure!D13</f>
        <v>[PORTER] Portez à ébullition l'eau (250g) avec le sucre (125g).</v>
      </c>
      <c r="C34"/>
      <c r="D34"/>
    </row>
    <row r="35">
      <c r="A35"/>
      <c r="B35" t="s">
        <v>137</v>
      </c>
      <c r="C35" s="6">
        <f>'Besoins'!$B$2*0.0666666667</f>
        <v>0.066667</v>
      </c>
      <c r="D35" t="s">
        <v>19</v>
      </c>
    </row>
    <row r="36">
      <c r="A36"/>
      <c r="B36" t="s">
        <v>123</v>
      </c>
      <c r="C36" s="6">
        <f>'Besoins'!$B$2*0.0333333333</f>
        <v>0.033333</v>
      </c>
      <c r="D36" t="s">
        <v>3</v>
      </c>
    </row>
    <row r="37">
      <c r="A37" t="s" s="15">
        <v>122</v>
      </c>
      <c r="B37" t="str" s="12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7">
        <v>138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2026-09-23T19:51:28Z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2026-09-23T19:51:28Z</dcterms:modified>
  <cp:revision>1</cp:revision>
</cp:coreProperties>
</file>