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<sst xmlns="http://schemas.openxmlformats.org/spreadsheetml/2006/main" count="158" uniqueCount="158">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</sst>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4.909</v>
      </c>
      <c r="E7" s="11">
        <f>D7*$B$2</f>
        <v>4.909</v>
      </c>
      <c r="F7" t="s">
        <v>35</v>
      </c>
      <c r="G7" s="4">
        <f>E7*0.27</f>
        <v>1.32543</v>
      </c>
    </row>
    <row r="8">
      <c r="A8" t="s">
        <v>36</v>
      </c>
      <c r="B8" t="s">
        <v>37</v>
      </c>
      <c r="C8" t="s">
        <v>38</v>
      </c>
      <c r="D8" s="9">
        <v>0.566722</v>
      </c>
      <c r="E8" s="11">
        <f>D8*$B$2</f>
        <v>0.566722</v>
      </c>
      <c r="F8" t="s">
        <v>39</v>
      </c>
      <c r="G8" s="4">
        <f>E8*0.0042999968</f>
        <v>0.002437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0.061779</v>
      </c>
      <c r="E10" s="11">
        <f>D10*$B$2</f>
        <v>0.061779</v>
      </c>
      <c r="F10" t="s">
        <v>25</v>
      </c>
      <c r="G10" s="4">
        <f>E10*0.950003724</f>
        <v>0.05869</v>
      </c>
    </row>
    <row r="11">
      <c r="A11" t="s">
        <v>46</v>
      </c>
      <c r="B11" t="s">
        <v>47</v>
      </c>
      <c r="C11" t="s">
        <v>45</v>
      </c>
      <c r="D11" s="9">
        <v>0.061779</v>
      </c>
      <c r="E11" s="11">
        <f>D11*$B$2</f>
        <v>0.061779</v>
      </c>
      <c r="F11" t="s">
        <v>25</v>
      </c>
      <c r="G11" s="4">
        <f>E11*0.8200032144</f>
        <v>0.050659</v>
      </c>
    </row>
    <row r="12">
      <c r="A12" t="s">
        <v>48</v>
      </c>
      <c r="B12" t="s">
        <v>49</v>
      </c>
      <c r="C12" t="s">
        <v>50</v>
      </c>
      <c r="D12" s="9">
        <v>0.024</v>
      </c>
      <c r="E12" s="11">
        <f>D12*$B$2</f>
        <v>0.024</v>
      </c>
      <c r="F12" t="s">
        <v>25</v>
      </c>
      <c r="G12" s="4">
        <f>E12*6.5</f>
        <v>0.156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25</v>
      </c>
      <c r="G13" s="4">
        <f>E13*11</f>
        <v>1.1</v>
      </c>
    </row>
    <row r="14">
      <c r="A14" t="s">
        <v>54</v>
      </c>
      <c r="B14" t="s">
        <v>55</v>
      </c>
      <c r="C14" t="s">
        <v>56</v>
      </c>
      <c r="D14" s="9">
        <v>0.319077</v>
      </c>
      <c r="E14" s="11">
        <f>D14*$B$2</f>
        <v>0.319077</v>
      </c>
      <c r="F14" t="s">
        <v>25</v>
      </c>
      <c r="G14" s="4">
        <f>E14*5.2000070074</f>
        <v>1.659203</v>
      </c>
    </row>
    <row r="15">
      <c r="A15" t="s">
        <v>57</v>
      </c>
      <c r="B15" t="s">
        <v>58</v>
      </c>
      <c r="C15" t="s">
        <v>59</v>
      </c>
      <c r="D15" s="9">
        <v>0.007414</v>
      </c>
      <c r="E15" s="11">
        <f>D15*$B$2</f>
        <v>0.007414</v>
      </c>
      <c r="F15" t="s">
        <v>25</v>
      </c>
      <c r="G15" s="4">
        <f>E15*5.1996556672</f>
        <v>0.03855</v>
      </c>
    </row>
    <row r="16">
      <c r="A16" t="s">
        <v>60</v>
      </c>
      <c r="B16" t="s">
        <v>61</v>
      </c>
      <c r="C16" t="s">
        <v>62</v>
      </c>
      <c r="D16" s="9">
        <v>0.005931</v>
      </c>
      <c r="E16" s="11">
        <f>D16*$B$2</f>
        <v>0.005931</v>
      </c>
      <c r="F16" t="s">
        <v>25</v>
      </c>
      <c r="G16" s="4">
        <f>E16*2.1999285023</f>
        <v>0.013048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45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45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39</v>
      </c>
      <c r="F6" t="s">
        <v>38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59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56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62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56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39</v>
      </c>
      <c r="F14" t="s">
        <v>38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35</v>
      </c>
      <c r="F16" t="s">
        <v>42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35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39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35</v>
      </c>
      <c r="F19" t="s">
        <v>34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56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50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53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Besoins!B9</f>
        <v>Gousses de vanille Bourbon</v>
      </c>
      <c r="C7" s="11">
        <f>Besoins!E9</f>
        <v>1</v>
      </c>
      <c r="D7" t="str">
        <f>Besoins!F9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Besoins!B12</f>
        <v>Poudre à crème (custard powder) — à réactualiser</v>
      </c>
      <c r="C12" s="11">
        <f>Besoins!E12</f>
        <v>0.024</v>
      </c>
      <c r="D12" t="str">
        <f>Besoins!F12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Besoins!B12</f>
        <v>Poudre à crème (custard powder) — à réactualiser</v>
      </c>
      <c r="C14" s="11">
        <f>Besoins!E12</f>
        <v>0.024</v>
      </c>
      <c r="D14" t="str">
        <f>Besoins!F12</f>
        <v>kg</v>
      </c>
    </row>
    <row r="15">
      <c r="A15"/>
      <c r="B15" t="str">
        <f>Besoins!B13</f>
        <v>Amandes effilées</v>
      </c>
      <c r="C15" s="11">
        <f>Besoins!E13</f>
        <v>0.1</v>
      </c>
      <c r="D15" t="str">
        <f>Besoins!F13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Besoins!B10</f>
        <v>Farine de gruau T45 (force boulangère)</v>
      </c>
      <c r="C22" s="11">
        <f>Besoins!E10</f>
        <v>0.061779</v>
      </c>
      <c r="D22" t="str">
        <f>Besoins!F10</f>
        <v>kg</v>
      </c>
    </row>
    <row r="23">
      <c r="A23"/>
      <c r="B23" t="str">
        <f>Besoins!B11</f>
        <v>Farine de tradition française T65</v>
      </c>
      <c r="C23" s="11">
        <f>Besoins!E11</f>
        <v>0.061779</v>
      </c>
      <c r="D23" t="str">
        <f>Besoins!F11</f>
        <v>kg</v>
      </c>
    </row>
    <row r="24">
      <c r="A24"/>
      <c r="B24" t="s">
        <v>153</v>
      </c>
      <c r="C24" s="11">
        <f>'Besoins'!$B$2*0.0667215815</f>
        <v>0.066722</v>
      </c>
      <c r="D24" t="s">
        <v>39</v>
      </c>
    </row>
    <row r="25">
      <c r="A25"/>
      <c r="B25" t="str">
        <f>Besoins!B15</f>
        <v>Lait entier en poudre 26% MG</v>
      </c>
      <c r="C25" s="11">
        <f>Besoins!E15</f>
        <v>0.007414</v>
      </c>
      <c r="D25" t="str">
        <f>Besoins!F15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Besoins!B16</f>
        <v>Levure fraîche de boulanger</v>
      </c>
      <c r="C28" s="11">
        <f>Besoins!E16</f>
        <v>0.005931</v>
      </c>
      <c r="D28" t="str">
        <f>Besoins!F16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2026-09-22T17:24:54Z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2026-09-22T17:24:54Z</dcterms:modified>
  <cp:revision>1</cp:revision>
</cp:coreProperties>
</file>