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<sst xmlns="http://schemas.openxmlformats.org/spreadsheetml/2006/main" count="101" uniqueCount="101">
  <si>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</si>
  <si>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</si>
  <si>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</si>
  <si>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</si>
  <si>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</si>
  <si>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</si>
  <si>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</si>
  <si>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</si>
  <si>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</si>
  <si>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</si>
  <si>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</si>
  <si>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</si>
  <si>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</si>
  <si>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</si>
  <si>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</si>
  <si>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</si>
  <si>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</si>
  <si>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</si>
  <si>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</si>
  <si>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</si>
  <si>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</si>
  <si>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</si>
  <si>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</si>
  <si>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</si>
  <si>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</si>
  <si>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</si>
  <si>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</si>
  <si>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</si>
  <si>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</si>
  <si>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</si>
  <si>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</si>
  <si>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</si>
  <si>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</si>
  <si>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</si>
  <si>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</si>
  <si>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</si>
  <si>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</si>
  <si>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</si>
  <si>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</si>
  <si>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</si>
  <si>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</si>
  <si>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</si>
  <si>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</si>
  <si>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</si>
  <si>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</si>
  <si>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</si>
  <si>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</si>
  <si>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</si>
  <si>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</si>
  <si>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</si>
  <si>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</si>
  <si>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</si>
  <si>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</si>
  <si>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</si>
  <si>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</si>
  <si>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</si>
  <si>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</si>
  <si>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</si>
  <si>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</si>
  <si>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</si>
  <si>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</si>
  <si>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</si>
  <si>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</si>
  <si>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</si>
  <si>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</si>
  <si>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</si>
  <si>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</si>
  <si>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</si>
  <si>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</si>
  <si>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</si>
  <si>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</si>
  <si>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</si>
  <si>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</si>
  <si>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</si>
  <si>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</si>
  <si>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</si>
  <si>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</si>
  <si>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</si>
  <si>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</si>
  <si>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</si>
  <si>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</si>
  <si>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</si>
  <si>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</si>
  <si>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</si>
  <si>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</si>
  <si>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Volaille âgée (poule)</t>
  </si>
  <si>
    <t xml:space="preserve">        ↳ CAROTTE France cat.I botte</t>
  </si>
  <si>
    <t xml:space="preserve">        ↳ OIGNON jaune France cat.I 60-80mm</t>
  </si>
  <si>
    <t xml:space="preserve">        ↳ concentré de tomates</t>
  </si>
  <si>
    <t xml:space="preserve">        ↳ Bouquet garni sachet dose</t>
  </si>
  <si>
    <t xml:space="preserve">        ↳ Sel fin de cuisine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</si>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</sst>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>
        <v>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21</v>
      </c>
      <c r="G11" s="9">
        <f>E11*0.4</f>
        <v>0.04</v>
      </c>
    </row>
    <row r="12">
      <c r="A12" t="s">
        <v>28</v>
      </c>
      <c r="B12" t="s">
        <v>29</v>
      </c>
      <c r="C12" t="s">
        <v>30</v>
      </c>
      <c r="D12" s="4">
        <v>0.001</v>
      </c>
      <c r="E12" s="6">
        <f>D12*$B$2</f>
        <v>0.001</v>
      </c>
      <c r="F12" t="s">
        <v>21</v>
      </c>
      <c r="G12" s="9">
        <f>E12*0.35</f>
        <v>0.00035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21</v>
      </c>
      <c r="G13" s="9">
        <f>E13*2.5</f>
        <v>2.5</v>
      </c>
    </row>
    <row r="14">
      <c r="A14" t="s" s="8">
        <v>34</v>
      </c>
      <c r="B14" t="s">
        <v>35</v>
      </c>
      <c r="C14" t="s">
        <v>33</v>
      </c>
      <c r="D14" s="4">
        <v>1</v>
      </c>
      <c r="E14" s="6">
        <f>D14*$B$2</f>
        <v>1</v>
      </c>
      <c r="F14" t="s">
        <v>21</v>
      </c>
      <c r="G14" s="9">
        <f>E14*1.8</f>
        <v>1.8</v>
      </c>
    </row>
    <row r="15">
      <c r="A15" t="s" s="8">
        <v>36</v>
      </c>
      <c r="B15" t="s">
        <v>37</v>
      </c>
      <c r="C15" t="s">
        <v>33</v>
      </c>
      <c r="D15" s="4">
        <v>0.001</v>
      </c>
      <c r="E15" s="6">
        <f>D15*$B$2</f>
        <v>0.001</v>
      </c>
      <c r="F15" t="s">
        <v>21</v>
      </c>
      <c r="G15" s="9">
        <f>E15*3.2</f>
        <v>0.0032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56</v>
      </c>
      <c r="B7">
        <v>1</v>
      </c>
      <c r="C7" t="s">
        <v>57</v>
      </c>
      <c r="D7" t="s" s="12">
        <v>58</v>
      </c>
      <c r="E7" t="s" s="12">
        <v>59</v>
      </c>
      <c r="F7"/>
    </row>
    <row r="8">
      <c r="A8" t="s">
        <v>56</v>
      </c>
      <c r="B8">
        <v>2</v>
      </c>
      <c r="C8" t="s">
        <v>60</v>
      </c>
      <c r="D8" t="s" s="12">
        <v>61</v>
      </c>
      <c r="E8" t="s" s="12">
        <v>62</v>
      </c>
      <c r="F8"/>
    </row>
    <row r="9">
      <c r="A9" t="s">
        <v>56</v>
      </c>
      <c r="B9">
        <v>3</v>
      </c>
      <c r="C9" t="s">
        <v>63</v>
      </c>
      <c r="D9" t="s" s="12">
        <v>64</v>
      </c>
      <c r="E9" t="s" s="12">
        <v>65</v>
      </c>
      <c r="F9"/>
    </row>
    <row r="10">
      <c r="A10" t="s">
        <v>56</v>
      </c>
      <c r="B10">
        <v>4</v>
      </c>
      <c r="C10" t="s">
        <v>66</v>
      </c>
      <c r="D10" t="s" s="12">
        <v>67</v>
      </c>
      <c r="E10" t="s" s="12">
        <v>68</v>
      </c>
      <c r="F10"/>
    </row>
    <row r="11">
      <c r="A11" t="s">
        <v>56</v>
      </c>
      <c r="B11">
        <v>5</v>
      </c>
      <c r="C11" t="s">
        <v>69</v>
      </c>
      <c r="D11" t="s" s="12">
        <v>70</v>
      </c>
      <c r="E11" t="s" s="12">
        <v>71</v>
      </c>
      <c r="F11"/>
    </row>
    <row r="12">
      <c r="A12" t="s">
        <v>56</v>
      </c>
      <c r="B12">
        <v>6</v>
      </c>
      <c r="C12" t="s">
        <v>72</v>
      </c>
      <c r="D12" t="s" s="12">
        <v>73</v>
      </c>
      <c r="E12" t="s" s="12">
        <v>74</v>
      </c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45</v>
      </c>
      <c r="C2" t="s">
        <v>79</v>
      </c>
      <c r="D2" s="6">
        <f>'Besoins'!$B$2*3</f>
        <v>3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'Besoins'!$B$2*3</f>
        <v>3</v>
      </c>
      <c r="E3" t="s">
        <v>3</v>
      </c>
    </row>
    <row r="4">
      <c r="A4">
        <v>2</v>
      </c>
      <c r="B4" t="s">
        <v>81</v>
      </c>
      <c r="C4" t="s">
        <v>82</v>
      </c>
      <c r="D4" s="6">
        <f>'Besoins'!$B$2*3</f>
        <v>3</v>
      </c>
      <c r="E4" t="s">
        <v>3</v>
      </c>
    </row>
    <row r="5">
      <c r="A5">
        <v>2</v>
      </c>
      <c r="B5" t="s">
        <v>83</v>
      </c>
      <c r="C5" t="s">
        <v>82</v>
      </c>
      <c r="D5" s="6">
        <f>'Besoins'!$B$2*1</f>
        <v>1</v>
      </c>
      <c r="E5" t="s">
        <v>21</v>
      </c>
    </row>
    <row r="6">
      <c r="A6">
        <v>2</v>
      </c>
      <c r="B6" t="s">
        <v>84</v>
      </c>
      <c r="C6" t="s">
        <v>82</v>
      </c>
      <c r="D6" s="6">
        <f>'Besoins'!$B$2*1</f>
        <v>1</v>
      </c>
      <c r="E6" t="s">
        <v>21</v>
      </c>
    </row>
    <row r="7">
      <c r="A7">
        <v>2</v>
      </c>
      <c r="B7" t="s">
        <v>85</v>
      </c>
      <c r="C7" t="s">
        <v>82</v>
      </c>
      <c r="D7" s="6">
        <f>'Besoins'!$B$2*0.001</f>
        <v>0.001</v>
      </c>
      <c r="E7" t="s">
        <v>21</v>
      </c>
    </row>
    <row r="8">
      <c r="A8">
        <v>2</v>
      </c>
      <c r="B8" t="s">
        <v>86</v>
      </c>
      <c r="C8" t="s">
        <v>82</v>
      </c>
      <c r="D8" s="6">
        <f>'Besoins'!$B$2*0.1</f>
        <v>0.1</v>
      </c>
      <c r="E8" t="s">
        <v>21</v>
      </c>
    </row>
    <row r="9">
      <c r="A9">
        <v>2</v>
      </c>
      <c r="B9" t="s">
        <v>87</v>
      </c>
      <c r="C9" t="s">
        <v>82</v>
      </c>
      <c r="D9" s="6">
        <f>'Besoins'!$B$2*0.1</f>
        <v>0.1</v>
      </c>
      <c r="E9" t="s">
        <v>21</v>
      </c>
    </row>
    <row r="10">
      <c r="A10">
        <v>2</v>
      </c>
      <c r="B10" t="s">
        <v>88</v>
      </c>
      <c r="C10" t="s">
        <v>82</v>
      </c>
      <c r="D10" s="6">
        <f>'Besoins'!$B$2*0.02</f>
        <v>0.02</v>
      </c>
      <c r="E10" t="s">
        <v>21</v>
      </c>
    </row>
    <row r="11">
      <c r="A11">
        <v>2</v>
      </c>
      <c r="B11" t="s">
        <v>89</v>
      </c>
      <c r="C11" t="s">
        <v>82</v>
      </c>
      <c r="D11" s="6">
        <f>'Besoins'!$B$2*0.001</f>
        <v>0.001</v>
      </c>
      <c r="E11" t="s">
        <v>21</v>
      </c>
    </row>
    <row r="12">
      <c r="A12">
        <v>2</v>
      </c>
      <c r="B12" t="s">
        <v>90</v>
      </c>
      <c r="C12" t="s">
        <v>82</v>
      </c>
      <c r="D12" s="6">
        <f>'Besoins'!$B$2*0.001</f>
        <v>0.001</v>
      </c>
      <c r="E12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"[ÉCUMER] "&amp;Procedure!D2</f>
        <v>[ÉCUMER] Porter à ébullition, écumer soigneusement</v>
      </c>
      <c r="C5"/>
      <c r="D5"/>
    </row>
    <row r="6">
      <c r="A6" t="s" s="15">
        <v>94</v>
      </c>
      <c r="B6" t="str" s="12">
        <f>"[PASSER] "&amp;Procedure!D3</f>
        <v>[PASSER] Passer le fond brun de volaille au chinois sans fouler</v>
      </c>
      <c r="C6"/>
      <c r="D6"/>
    </row>
    <row r="7">
      <c r="A7" t="s" s="15">
        <v>95</v>
      </c>
      <c r="B7" t="str" s="12">
        <f>"[REFROIDIR] "&amp;Procedure!D4</f>
        <v>[REFROIDIR] Refroidir rapidement le fond</v>
      </c>
      <c r="C7"/>
      <c r="D7"/>
    </row>
    <row r="8">
      <c r="A8" t="s" s="15">
        <v>96</v>
      </c>
      <c r="B8" t="str" s="12">
        <f>"[DÉGRAISSER] "&amp;Procedure!D5</f>
        <v>[DÉGRAISSER] Dégraisser et dépouiller aussi souvent que nécessaire</v>
      </c>
      <c r="C8"/>
      <c r="D8"/>
    </row>
    <row r="9">
      <c r="A9" t="s" s="15">
        <v>97</v>
      </c>
      <c r="B9" t="str" s="12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4">
        <v>98</v>
      </c>
      <c r="B11"/>
      <c r="C11"/>
      <c r="D11"/>
    </row>
    <row r="12">
      <c r="A12" t="s" s="15">
        <v>93</v>
      </c>
      <c r="B12" t="str" s="12">
        <f>"[CONCASSER] "&amp;Procedure!D7</f>
        <v>[CONCASSER] Concasser les carcasses et abattis de volaille — les pincer au four sur une plaque à rôtir</v>
      </c>
      <c r="C12"/>
      <c r="D12"/>
    </row>
    <row r="13">
      <c r="A13"/>
      <c r="B13" t="str" s="16">
        <f>"ℹ "&amp;Procedure!E7</f>
        <v>ℹ</v>
      </c>
      <c r="C13"/>
      <c r="D13"/>
    </row>
    <row r="14">
      <c r="A14" t="s" s="15">
        <v>94</v>
      </c>
      <c r="B14" t="str" s="12">
        <f>"[ÉPLUCHER] "&amp;Procedure!D8</f>
        <v>[ÉPLUCHER] Éplucher et tailler les légumes de la garniture aromatique en dés</v>
      </c>
      <c r="C14"/>
      <c r="D14"/>
    </row>
    <row r="15">
      <c r="A15"/>
      <c r="B15" t="str" s="16">
        <f>"ℹ "&amp;Procedure!E8</f>
        <v>ℹ</v>
      </c>
      <c r="C15"/>
      <c r="D15"/>
    </row>
    <row r="16">
      <c r="A16" t="s" s="15">
        <v>95</v>
      </c>
      <c r="B16" t="str" s="12">
        <f>"[SUER] "&amp;Procedure!D9</f>
        <v>[SUER] Suer la garniture aromatique dans un rondeau</v>
      </c>
      <c r="C16"/>
      <c r="D16"/>
    </row>
    <row r="17">
      <c r="A17"/>
      <c r="B17" t="str" s="16">
        <f>"ℹ "&amp;Procedure!E9</f>
        <v>ℹ</v>
      </c>
      <c r="C17"/>
      <c r="D17"/>
    </row>
    <row r="18">
      <c r="A18" t="s" s="15">
        <v>96</v>
      </c>
      <c r="B18" t="str" s="12">
        <f>"[COLORER] "&amp;Procedure!D10</f>
        <v>[COLORER] Colorer les carottes et les oignons dans la graisse de cuisson</v>
      </c>
      <c r="C18"/>
      <c r="D18"/>
    </row>
    <row r="19">
      <c r="A19"/>
      <c r="B19" t="str" s="16">
        <f>"ℹ "&amp;Procedure!E10</f>
        <v>ℹ</v>
      </c>
      <c r="C19"/>
      <c r="D19"/>
    </row>
    <row r="20">
      <c r="A20" t="s" s="15">
        <v>97</v>
      </c>
      <c r="B20" t="str" s="12">
        <f>"[DÉGLACER] "&amp;Procedure!D11</f>
        <v>[DÉGLACER] Débarrasser les os et la garniture dans un rondeau et déglacer</v>
      </c>
      <c r="C20"/>
      <c r="D20"/>
    </row>
    <row r="21">
      <c r="A21"/>
      <c r="B21" t="str" s="16">
        <f>"ℹ "&amp;Procedure!E11</f>
        <v>ℹ</v>
      </c>
      <c r="C21"/>
      <c r="D21"/>
    </row>
    <row r="22">
      <c r="A22" t="s" s="15">
        <v>99</v>
      </c>
      <c r="B22" t="str" s="12">
        <f>"[MOUILLER] "&amp;Procedure!D12</f>
        <v>[MOUILLER] Mouiller le fond brun de volaille à l'eau froide</v>
      </c>
      <c r="C22"/>
      <c r="D22"/>
    </row>
    <row r="23">
      <c r="A23"/>
      <c r="B23" t="str" s="16">
        <f>"ℹ "&amp;Procedure!E12</f>
        <v>ℹ</v>
      </c>
      <c r="C23"/>
      <c r="D23"/>
    </row>
    <row r="24">
      <c r="A24"/>
      <c r="B24"/>
      <c r="C24"/>
      <c r="D24"/>
    </row>
    <row r="25">
      <c r="A25" t="s" s="17">
        <v>100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