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<sst xmlns="http://schemas.openxmlformats.org/spreadsheetml/2006/main" count="64" uniqueCount="64">
  <si>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</si>
  <si>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</si>
  <si>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</si>
  <si>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</si>
  <si>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</si>
  <si>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</si>
  <si>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</si>
  <si>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</si>
  <si>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</si>
  <si>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</si>
  <si>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</si>
  <si>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</si>
  <si>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00000824</t>
  </si>
  <si>
    <t>VIN (BARDOLINO)</t>
  </si>
  <si>
    <t>Alcool</t>
  </si>
  <si>
    <t>lt</t>
  </si>
  <si>
    <t>00000137</t>
  </si>
  <si>
    <t>CANELLE</t>
  </si>
  <si>
    <t>Eléments divers</t>
  </si>
  <si>
    <t>kg</t>
  </si>
  <si>
    <t>00000826</t>
  </si>
  <si>
    <t>CLOUS DE GIROFLES</t>
  </si>
  <si>
    <t>00000014</t>
  </si>
  <si>
    <t>VANILLE (baton)</t>
  </si>
  <si>
    <t>00000060</t>
  </si>
  <si>
    <t>ORANGE</t>
  </si>
  <si>
    <t>Produits frais</t>
  </si>
  <si>
    <t>00000822</t>
  </si>
  <si>
    <t>POIRES</t>
  </si>
  <si>
    <t>FRUIT FRAIS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</si>
  <si>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</si>
  <si>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</si>
  <si>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</si>
  <si>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</si>
  <si>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</si>
  <si>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</si>
  <si>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</si>
  <si>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</si>
  <si>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</si>
  <si>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</si>
  <si>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POIRE AU VIN</t>
  </si>
  <si>
    <t>VIN CHAUD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</si>
  <si>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</si>
  <si>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</si>
  <si>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</si>
  <si>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</si>
  <si>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</si>
  <si>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</si>
  <si>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POIRES</t>
  </si>
  <si>
    <t>matiere</t>
  </si>
  <si>
    <t xml:space="preserve">    ↳ VIN CHAUD</t>
  </si>
  <si>
    <t xml:space="preserve">        ↳ VIN (BARDOLINO)</t>
  </si>
  <si>
    <t xml:space="preserve">        ↳ CLOUS DE GIROFLES (PIÈCE) (conv.)</t>
  </si>
  <si>
    <t>conversion</t>
  </si>
  <si>
    <t xml:space="preserve">        ↳ SUCRE (S2)</t>
  </si>
  <si>
    <t xml:space="preserve">        ↳ CANELLE</t>
  </si>
  <si>
    <t xml:space="preserve">        ↳ ORANGE (P)</t>
  </si>
  <si>
    <t xml:space="preserve">            ↳ ORANGE</t>
  </si>
  <si>
    <t xml:space="preserve">        ↳ VANILLE (baton)</t>
  </si>
  <si>
    <t>Fiche technique — POIRE AU VIN</t>
  </si>
  <si>
    <t>POIRE AU VIN  00000821</t>
  </si>
  <si>
    <t>↳ VIN CHAUD  00000906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</si>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</sst>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35</v>
      </c>
      <c r="C3" t="s" s="5">
        <v>3</v>
      </c>
      <c r="D3"/>
      <c r="E3"/>
      <c r="F3"/>
    </row>
    <row r="4">
      <c r="A4" t="s">
        <v>4</v>
      </c>
      <c r="B4" s="6">
        <f>$B$2*B3</f>
        <v>35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5</v>
      </c>
      <c r="E7" s="6">
        <f>D7*$B$2</f>
        <v>5</v>
      </c>
      <c r="F7" t="s">
        <v>15</v>
      </c>
      <c r="G7" s="9">
        <f>E7*2.0947</f>
        <v>10.4735</v>
      </c>
    </row>
    <row r="8">
      <c r="A8" t="s" s="8">
        <v>16</v>
      </c>
      <c r="B8" t="s">
        <v>17</v>
      </c>
      <c r="C8" t="s">
        <v>18</v>
      </c>
      <c r="D8" s="4">
        <v>0.01</v>
      </c>
      <c r="E8" s="6">
        <f>D8*$B$2</f>
        <v>0.01</v>
      </c>
      <c r="F8" t="s">
        <v>19</v>
      </c>
      <c r="G8" s="9">
        <f>E8*3.6688</f>
        <v>0.036688</v>
      </c>
    </row>
    <row r="9">
      <c r="A9" t="s" s="8">
        <v>20</v>
      </c>
      <c r="B9" t="s">
        <v>21</v>
      </c>
      <c r="C9" t="s">
        <v>18</v>
      </c>
      <c r="D9" s="4">
        <v>5</v>
      </c>
      <c r="E9" s="6">
        <f>D9*$B$2</f>
        <v>5</v>
      </c>
      <c r="F9" t="s">
        <v>19</v>
      </c>
      <c r="G9" s="9">
        <f>E9*0</f>
        <v>0</v>
      </c>
    </row>
    <row r="10">
      <c r="A10" t="s" s="8">
        <v>22</v>
      </c>
      <c r="B10" t="s">
        <v>23</v>
      </c>
      <c r="C10" t="s">
        <v>18</v>
      </c>
      <c r="D10" s="4">
        <v>2.5</v>
      </c>
      <c r="E10" s="6">
        <f>D10*$B$2</f>
        <v>2.5</v>
      </c>
      <c r="F10" t="s">
        <v>3</v>
      </c>
      <c r="G10" s="9">
        <f>E10*0.5902684211</f>
        <v>1.475671</v>
      </c>
    </row>
    <row r="11">
      <c r="A11" t="s" s="8">
        <v>24</v>
      </c>
      <c r="B11" t="s">
        <v>25</v>
      </c>
      <c r="C11" t="s">
        <v>26</v>
      </c>
      <c r="D11" s="4">
        <v>2.5</v>
      </c>
      <c r="E11" s="6">
        <f>D11*$B$2</f>
        <v>2.5</v>
      </c>
      <c r="F11" t="s">
        <v>19</v>
      </c>
      <c r="G11" s="9">
        <f>E11*0.6544641786</f>
        <v>1.63616</v>
      </c>
    </row>
    <row r="12">
      <c r="A12" t="s" s="8">
        <v>27</v>
      </c>
      <c r="B12" t="s">
        <v>28</v>
      </c>
      <c r="C12" t="s">
        <v>29</v>
      </c>
      <c r="D12" s="4">
        <v>30</v>
      </c>
      <c r="E12" s="6">
        <f>D12*$B$2</f>
        <v>30</v>
      </c>
      <c r="F12" t="s">
        <v>19</v>
      </c>
      <c r="G12" s="9">
        <f>E12*0</f>
        <v>0</v>
      </c>
    </row>
    <row r="13">
      <c r="A13" t="s" s="8">
        <v>30</v>
      </c>
      <c r="B13" t="s">
        <v>31</v>
      </c>
      <c r="C13" t="s">
        <v>32</v>
      </c>
      <c r="D13" s="4">
        <v>0.5</v>
      </c>
      <c r="E13" s="6">
        <f>D13*$B$2</f>
        <v>0.5</v>
      </c>
      <c r="F13" t="s">
        <v>19</v>
      </c>
      <c r="G13" s="9">
        <f>E13*0.95</f>
        <v>0.475</v>
      </c>
    </row>
    <row r="14">
      <c r="A14"/>
      <c r="B14"/>
      <c r="C14"/>
      <c r="D14"/>
      <c r="E14"/>
      <c r="F14" t="s" s="10">
        <v>33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41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42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40</v>
      </c>
      <c r="C2" t="s">
        <v>47</v>
      </c>
      <c r="D2" s="6">
        <f>'Besoins'!$B$2*35</f>
        <v>35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'Besoins'!$B$2*30</f>
        <v>30</v>
      </c>
      <c r="E3" t="s">
        <v>19</v>
      </c>
    </row>
    <row r="4">
      <c r="A4">
        <v>1</v>
      </c>
      <c r="B4" t="s">
        <v>50</v>
      </c>
      <c r="C4" t="s">
        <v>47</v>
      </c>
      <c r="D4" s="6">
        <f>'Besoins'!$B$2*5</f>
        <v>5</v>
      </c>
      <c r="E4" t="s">
        <v>15</v>
      </c>
    </row>
    <row r="5">
      <c r="A5">
        <v>2</v>
      </c>
      <c r="B5" t="s">
        <v>51</v>
      </c>
      <c r="C5" t="s">
        <v>49</v>
      </c>
      <c r="D5" s="6">
        <f>'Besoins'!$B$2*5</f>
        <v>5</v>
      </c>
      <c r="E5" t="s">
        <v>15</v>
      </c>
    </row>
    <row r="6">
      <c r="A6">
        <v>2</v>
      </c>
      <c r="B6" t="s">
        <v>52</v>
      </c>
      <c r="C6" t="s">
        <v>53</v>
      </c>
      <c r="D6" s="6">
        <f>'Besoins'!$B$2*5</f>
        <v>5</v>
      </c>
      <c r="E6" t="s">
        <v>3</v>
      </c>
    </row>
    <row r="7">
      <c r="A7">
        <v>2</v>
      </c>
      <c r="B7" t="s">
        <v>54</v>
      </c>
      <c r="C7" t="s">
        <v>49</v>
      </c>
      <c r="D7" s="6">
        <f>'Besoins'!$B$2*0.5</f>
        <v>0.5</v>
      </c>
      <c r="E7" t="s">
        <v>19</v>
      </c>
    </row>
    <row r="8">
      <c r="A8">
        <v>2</v>
      </c>
      <c r="B8" t="s">
        <v>55</v>
      </c>
      <c r="C8" t="s">
        <v>49</v>
      </c>
      <c r="D8" s="6">
        <f>'Besoins'!$B$2*0.01</f>
        <v>0.01</v>
      </c>
      <c r="E8" t="s">
        <v>19</v>
      </c>
    </row>
    <row r="9">
      <c r="A9">
        <v>2</v>
      </c>
      <c r="B9" t="s">
        <v>56</v>
      </c>
      <c r="C9" t="s">
        <v>47</v>
      </c>
      <c r="D9" s="6">
        <f>'Besoins'!$B$2*2.5</f>
        <v>2.5</v>
      </c>
      <c r="E9" t="s">
        <v>3</v>
      </c>
    </row>
    <row r="10">
      <c r="A10">
        <v>3</v>
      </c>
      <c r="B10" t="s">
        <v>57</v>
      </c>
      <c r="C10" t="s">
        <v>49</v>
      </c>
      <c r="D10" s="6">
        <f>'Besoins'!$B$2*2.5</f>
        <v>2.5</v>
      </c>
      <c r="E10" t="s">
        <v>19</v>
      </c>
    </row>
    <row r="11">
      <c r="A11">
        <v>2</v>
      </c>
      <c r="B11" t="s">
        <v>58</v>
      </c>
      <c r="C11" t="s">
        <v>49</v>
      </c>
      <c r="D11" s="6">
        <f>'Besoins'!$B$2*2.5</f>
        <v>2.5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59</v>
      </c>
      <c r="B1"/>
      <c r="C1"/>
      <c r="D1"/>
    </row>
    <row r="2">
      <c r="A2" t="str" s="13">
        <f>"00000821 · PAT.INDIVIDUELS · référence : "&amp;Besoins!B3&amp;" "&amp;Besoins!C3&amp;" · multiplicateur réglable sur la feuille ""Besoins"""</f>
        <v>00000821 · PAT.INDIVIDUELS · référence : 35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60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61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62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63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2026-09-23T22:05:08Z</dcterms:created>
  <dc:title>POIRE AU VIN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2026-09-23T22:05:08Z</dcterms:modified>
  <cp:revision>1</cp:revision>
</cp:coreProperties>
</file>