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<sst xmlns="http://schemas.openxmlformats.org/spreadsheetml/2006/main" count="120" uniqueCount="120">
  <si>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</si>
  <si>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</si>
  <si>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</si>
  <si>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</si>
  <si>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</si>
  <si>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</si>
  <si>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</si>
  <si>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</si>
  <si>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</si>
  <si>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</si>
  <si>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</si>
  <si>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</si>
  <si>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</si>
  <si>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</si>
  <si>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</si>
  <si>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EPI-CLOU-GIROFLE</t>
  </si>
  <si>
    <t>Clous de girofle</t>
  </si>
  <si>
    <t>Épices en poudre et graines</t>
  </si>
  <si>
    <t>kg</t>
  </si>
  <si>
    <t>EPI-POIVRE-NOIR</t>
  </si>
  <si>
    <t>Poivre noir moulu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</si>
  <si>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</si>
  <si>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</si>
  <si>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</si>
  <si>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</si>
  <si>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</si>
  <si>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</si>
  <si>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</si>
  <si>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</si>
  <si>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</si>
  <si>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00002620</t>
  </si>
  <si>
    <t>Navets</t>
  </si>
  <si>
    <t>RNM27820123</t>
  </si>
  <si>
    <t>OIGNON jaune France cat.I 60-80mm</t>
  </si>
  <si>
    <t>00002619</t>
  </si>
  <si>
    <t>Panais</t>
  </si>
  <si>
    <t>RNM0200123</t>
  </si>
  <si>
    <t>POIREAU France cat.I</t>
  </si>
  <si>
    <t>00002618</t>
  </si>
  <si>
    <t>Rutabagas</t>
  </si>
  <si>
    <t>SEL-FIN</t>
  </si>
  <si>
    <t>Sel fin de cuisine</t>
  </si>
  <si>
    <t>Sels et condiments de base</t>
  </si>
  <si>
    <t>00002610</t>
  </si>
  <si>
    <t>Gîte-gîte (bœuf)</t>
  </si>
  <si>
    <t>Bœuf</t>
  </si>
  <si>
    <t>00002609</t>
  </si>
  <si>
    <t>Jumeau (bœuf)</t>
  </si>
  <si>
    <t>00002611</t>
  </si>
  <si>
    <t>Macreuse à pot-au-feu</t>
  </si>
  <si>
    <t>00002613</t>
  </si>
  <si>
    <t>Os de bœuf (moelle)</t>
  </si>
  <si>
    <t>00002612</t>
  </si>
  <si>
    <t>Plat de côtes (bœuf)</t>
  </si>
  <si>
    <t>Total</t>
  </si>
  <si>
    <t>Recette</t>
  </si>
  <si>
    <t>#</t>
  </si>
  <si>
    <t>Verbe</t>
  </si>
  <si>
    <t>Étape</t>
  </si>
  <si>
    <t>Précision technique</t>
  </si>
  <si>
    <t>Durée</t>
  </si>
  <si>
    <t>Consommé Blanc Simple ou Marmite</t>
  </si>
  <si>
    <t>CONCASSER</t>
  </si>
  <si>
    <t>Parer et ficeler les morceaux de viande — blanchir la viande et les os 3 à 4 minutes</t>
  </si>
  <si>
    <t>Concasser les os — récupérer et réserver la moelle — réunir dans une grande marmite — couvrir d'eau froide — porter à ébullition — écumer — rafraîchir</t>
  </si>
  <si>
    <t>4 min (cuisson)</t>
  </si>
  <si>
    <t>MARQUER</t>
  </si>
  <si>
    <t>Marquer la marmite en cuisson</t>
  </si>
  <si>
    <t>Replacer la viande et les os dans la marmite soigneusement rincée — mouiller amplement à l'eau froide — saler modérément — porter à ébullition</t>
  </si>
  <si>
    <t>ÉPLUCHER</t>
  </si>
  <si>
    <t>Préparer les légumes de la garniture aromatique</t>
  </si>
  <si>
    <t>Éplucher et laver — tronçonner les carottes si trop grosses — couper les oignons et les faire colorer sur la plaque — confectionner le bouquet garni</t>
  </si>
  <si>
    <t>ÉCUMER</t>
  </si>
  <si>
    <t>Écumer et dégraisser soigneusement la marmite</t>
  </si>
  <si>
    <t>Opération répétée fréquemment</t>
  </si>
  <si>
    <t>MOUILLER</t>
  </si>
  <si>
    <t>Ajouter la garniture aromatique au bout d'une heure de cuisson</t>
  </si>
  <si>
    <t>PASSER</t>
  </si>
  <si>
    <t>Passer délicatement la marmite au chinois étamine dans un bain-marie inoxydable</t>
  </si>
  <si>
    <t>Ne pas remuer le fond de la marmite — ne pas le troubler</t>
  </si>
  <si>
    <t>DÉGRAISSER</t>
  </si>
  <si>
    <t>Dégraisser méticuleusement au papier absorbant</t>
  </si>
  <si>
    <t>Effleurer la surface du consommé en le roulant sur les "yeux"</t>
  </si>
  <si>
    <t>REFROIDIR</t>
  </si>
  <si>
    <t>Réserver immédiatement ou refroidir rapidement</t>
  </si>
  <si>
    <t>Maintenir à couvert en enceinte réfrigérée à +3°C maximum</t>
  </si>
  <si>
    <t>Niveau</t>
  </si>
  <si>
    <t>Composant</t>
  </si>
  <si>
    <t>Type</t>
  </si>
  <si>
    <t>Quantité (× multiplicateur, voir feuille Besoins)</t>
  </si>
  <si>
    <t>recette</t>
  </si>
  <si>
    <t xml:space="preserve">    ↳ EAU</t>
  </si>
  <si>
    <t>matiere</t>
  </si>
  <si>
    <t xml:space="preserve">    ↳ Jumeau (bœuf)</t>
  </si>
  <si>
    <t xml:space="preserve">    ↳ Gîte-gîte (bœuf)</t>
  </si>
  <si>
    <t xml:space="preserve">    ↳ Macreuse à pot-au-feu</t>
  </si>
  <si>
    <t xml:space="preserve">    ↳ Plat de côtes (bœuf)</t>
  </si>
  <si>
    <t xml:space="preserve">    ↳ Os de bœuf (moelle)</t>
  </si>
  <si>
    <t xml:space="preserve">    ↳ CAROTTE France cat.I botte</t>
  </si>
  <si>
    <t xml:space="preserve">    ↳ OIGNON jaune France cat.I 60-80mm</t>
  </si>
  <si>
    <t xml:space="preserve">    ↳ POIREAU France cat.I</t>
  </si>
  <si>
    <t xml:space="preserve">    ↳ CÉLERI-BRANCHE vert France cat.I</t>
  </si>
  <si>
    <t xml:space="preserve">    ↳ Panais</t>
  </si>
  <si>
    <t xml:space="preserve">    ↳ Rutabagas</t>
  </si>
  <si>
    <t xml:space="preserve">    ↳ Navets</t>
  </si>
  <si>
    <t xml:space="preserve">    ↳ Bouquet garni sachet dose</t>
  </si>
  <si>
    <t xml:space="preserve">    ↳ Clous de girofle</t>
  </si>
  <si>
    <t xml:space="preserve">    ↳ Poivre noir moulu</t>
  </si>
  <si>
    <t xml:space="preserve">    ↳ Sel fin de cuisine</t>
  </si>
  <si>
    <t>Fiche technique — Consommé Blanc Simple ou Marmite</t>
  </si>
  <si>
    <t>Consommé Blanc Simple ou Marmite  00002629</t>
  </si>
  <si>
    <t>1.</t>
  </si>
  <si>
    <t>2.</t>
  </si>
  <si>
    <t>3.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</si>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</sst>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8</v>
      </c>
      <c r="E7" s="6">
        <f>D7*$B$2</f>
        <v>8</v>
      </c>
      <c r="F7" t="s">
        <v>3</v>
      </c>
      <c r="G7" s="9">
        <f>E7*0.003</f>
        <v>0.024</v>
      </c>
    </row>
    <row r="8">
      <c r="A8" t="s">
        <v>15</v>
      </c>
      <c r="B8" t="s">
        <v>16</v>
      </c>
      <c r="C8" t="s">
        <v>17</v>
      </c>
      <c r="D8" s="4">
        <v>0.001</v>
      </c>
      <c r="E8" s="6">
        <f>D8*$B$2</f>
        <v>0.001</v>
      </c>
      <c r="F8" t="s">
        <v>18</v>
      </c>
      <c r="G8" s="9">
        <f>E8*25</f>
        <v>0.025</v>
      </c>
    </row>
    <row r="9">
      <c r="A9" t="s">
        <v>19</v>
      </c>
      <c r="B9" t="s">
        <v>20</v>
      </c>
      <c r="C9" t="s">
        <v>17</v>
      </c>
      <c r="D9" s="4">
        <v>0.001</v>
      </c>
      <c r="E9" s="6">
        <f>D9*$B$2</f>
        <v>0.001</v>
      </c>
      <c r="F9" t="s">
        <v>18</v>
      </c>
      <c r="G9" s="9">
        <f>E9*12.5</f>
        <v>0.0125</v>
      </c>
    </row>
    <row r="10">
      <c r="A10" t="s">
        <v>21</v>
      </c>
      <c r="B10" t="s">
        <v>22</v>
      </c>
      <c r="C10" t="s">
        <v>23</v>
      </c>
      <c r="D10" s="4">
        <v>0.001</v>
      </c>
      <c r="E10" s="6">
        <f>D10*$B$2</f>
        <v>0.001</v>
      </c>
      <c r="F10" t="s">
        <v>18</v>
      </c>
      <c r="G10" s="9">
        <f>E10*14</f>
        <v>0.014</v>
      </c>
    </row>
    <row r="11">
      <c r="A11" t="s">
        <v>24</v>
      </c>
      <c r="B11" t="s">
        <v>25</v>
      </c>
      <c r="C11" t="s">
        <v>26</v>
      </c>
      <c r="D11" s="4">
        <v>0.15</v>
      </c>
      <c r="E11" s="6">
        <f>D11*$B$2</f>
        <v>0.15</v>
      </c>
      <c r="F11" t="s">
        <v>27</v>
      </c>
      <c r="G11" s="9">
        <f>E11*1.8</f>
        <v>0.27</v>
      </c>
    </row>
    <row r="12">
      <c r="A12" t="s">
        <v>28</v>
      </c>
      <c r="B12" t="s">
        <v>29</v>
      </c>
      <c r="C12" t="s">
        <v>26</v>
      </c>
      <c r="D12" s="4">
        <v>0.08</v>
      </c>
      <c r="E12" s="6">
        <f>D12*$B$2</f>
        <v>0.08</v>
      </c>
      <c r="F12" t="s">
        <v>18</v>
      </c>
      <c r="G12" s="9">
        <f>E12*1.8</f>
        <v>0.144</v>
      </c>
    </row>
    <row r="13">
      <c r="A13" t="s" s="8">
        <v>30</v>
      </c>
      <c r="B13" t="s">
        <v>31</v>
      </c>
      <c r="C13" t="s">
        <v>26</v>
      </c>
      <c r="D13" s="4">
        <v>0.001</v>
      </c>
      <c r="E13" s="6">
        <f>D13*$B$2</f>
        <v>0.001</v>
      </c>
      <c r="F13" t="s">
        <v>18</v>
      </c>
      <c r="G13" s="9">
        <f>E13*1.5</f>
        <v>0.0015</v>
      </c>
    </row>
    <row r="14">
      <c r="A14" t="s">
        <v>32</v>
      </c>
      <c r="B14" t="s">
        <v>33</v>
      </c>
      <c r="C14" t="s">
        <v>26</v>
      </c>
      <c r="D14" s="4">
        <v>0.15</v>
      </c>
      <c r="E14" s="6">
        <f>D14*$B$2</f>
        <v>0.15</v>
      </c>
      <c r="F14" t="s">
        <v>18</v>
      </c>
      <c r="G14" s="9">
        <f>E14*0.4</f>
        <v>0.06</v>
      </c>
    </row>
    <row r="15">
      <c r="A15" t="s" s="8">
        <v>34</v>
      </c>
      <c r="B15" t="s">
        <v>35</v>
      </c>
      <c r="C15" t="s">
        <v>26</v>
      </c>
      <c r="D15" s="4">
        <v>0.001</v>
      </c>
      <c r="E15" s="6">
        <f>D15*$B$2</f>
        <v>0.001</v>
      </c>
      <c r="F15" t="s">
        <v>18</v>
      </c>
      <c r="G15" s="9">
        <f>E15*2.5</f>
        <v>0.0025</v>
      </c>
    </row>
    <row r="16">
      <c r="A16" t="s">
        <v>36</v>
      </c>
      <c r="B16" t="s">
        <v>37</v>
      </c>
      <c r="C16" t="s">
        <v>26</v>
      </c>
      <c r="D16" s="4">
        <v>0.15</v>
      </c>
      <c r="E16" s="6">
        <f>D16*$B$2</f>
        <v>0.15</v>
      </c>
      <c r="F16" t="s">
        <v>18</v>
      </c>
      <c r="G16" s="9">
        <f>E16*0.9</f>
        <v>0.135</v>
      </c>
    </row>
    <row r="17">
      <c r="A17" t="s" s="8">
        <v>38</v>
      </c>
      <c r="B17" t="s">
        <v>39</v>
      </c>
      <c r="C17" t="s">
        <v>26</v>
      </c>
      <c r="D17" s="4">
        <v>0.001</v>
      </c>
      <c r="E17" s="6">
        <f>D17*$B$2</f>
        <v>0.001</v>
      </c>
      <c r="F17" t="s">
        <v>18</v>
      </c>
      <c r="G17" s="9">
        <f>E17*1.2</f>
        <v>0.0012</v>
      </c>
    </row>
    <row r="18">
      <c r="A18" t="s">
        <v>40</v>
      </c>
      <c r="B18" t="s">
        <v>41</v>
      </c>
      <c r="C18" t="s">
        <v>42</v>
      </c>
      <c r="D18" s="4">
        <v>0.001</v>
      </c>
      <c r="E18" s="6">
        <f>D18*$B$2</f>
        <v>0.001</v>
      </c>
      <c r="F18" t="s">
        <v>18</v>
      </c>
      <c r="G18" s="9">
        <f>E18*0.35</f>
        <v>0.00035</v>
      </c>
    </row>
    <row r="19">
      <c r="A19" t="s" s="8">
        <v>43</v>
      </c>
      <c r="B19" t="s">
        <v>44</v>
      </c>
      <c r="C19" t="s">
        <v>45</v>
      </c>
      <c r="D19" s="4">
        <v>1</v>
      </c>
      <c r="E19" s="6">
        <f>D19*$B$2</f>
        <v>1</v>
      </c>
      <c r="F19" t="s">
        <v>18</v>
      </c>
      <c r="G19" s="9">
        <f>E19*10</f>
        <v>10</v>
      </c>
    </row>
    <row r="20">
      <c r="A20" t="s" s="8">
        <v>46</v>
      </c>
      <c r="B20" t="s">
        <v>47</v>
      </c>
      <c r="C20" t="s">
        <v>45</v>
      </c>
      <c r="D20" s="4">
        <v>1</v>
      </c>
      <c r="E20" s="6">
        <f>D20*$B$2</f>
        <v>1</v>
      </c>
      <c r="F20" t="s">
        <v>18</v>
      </c>
      <c r="G20" s="9">
        <f>E20*12</f>
        <v>12</v>
      </c>
    </row>
    <row r="21">
      <c r="A21" t="s" s="8">
        <v>48</v>
      </c>
      <c r="B21" t="s">
        <v>49</v>
      </c>
      <c r="C21" t="s">
        <v>45</v>
      </c>
      <c r="D21" s="4">
        <v>1</v>
      </c>
      <c r="E21" s="6">
        <f>D21*$B$2</f>
        <v>1</v>
      </c>
      <c r="F21" t="s">
        <v>18</v>
      </c>
      <c r="G21" s="9">
        <f>E21*11</f>
        <v>11</v>
      </c>
    </row>
    <row r="22">
      <c r="A22" t="s" s="8">
        <v>50</v>
      </c>
      <c r="B22" t="s">
        <v>51</v>
      </c>
      <c r="C22" t="s">
        <v>45</v>
      </c>
      <c r="D22" s="4">
        <v>1</v>
      </c>
      <c r="E22" s="6">
        <f>D22*$B$2</f>
        <v>1</v>
      </c>
      <c r="F22" t="s">
        <v>18</v>
      </c>
      <c r="G22" s="9">
        <f>E22*3</f>
        <v>3</v>
      </c>
    </row>
    <row r="23">
      <c r="A23" t="s" s="8">
        <v>52</v>
      </c>
      <c r="B23" t="s">
        <v>53</v>
      </c>
      <c r="C23" t="s">
        <v>45</v>
      </c>
      <c r="D23" s="4">
        <v>1</v>
      </c>
      <c r="E23" s="6">
        <f>D23*$B$2</f>
        <v>1</v>
      </c>
      <c r="F23" t="s">
        <v>18</v>
      </c>
      <c r="G23" s="9">
        <f>E23*8</f>
        <v>8</v>
      </c>
    </row>
    <row r="24">
      <c r="A24"/>
      <c r="B24"/>
      <c r="C24"/>
      <c r="D24"/>
      <c r="E24"/>
      <c r="F24" t="s" s="10">
        <v>54</v>
      </c>
      <c r="G24" s="11">
        <f>SUM(G7:G23)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55</v>
      </c>
      <c r="B1" t="s" s="7">
        <v>56</v>
      </c>
      <c r="C1" t="s" s="7">
        <v>57</v>
      </c>
      <c r="D1" t="s" s="7">
        <v>58</v>
      </c>
      <c r="E1" t="s" s="7">
        <v>59</v>
      </c>
      <c r="F1" t="s" s="7">
        <v>60</v>
      </c>
    </row>
    <row r="2">
      <c r="A2" t="s">
        <v>61</v>
      </c>
      <c r="B2">
        <v>1</v>
      </c>
      <c r="C2" t="s">
        <v>62</v>
      </c>
      <c r="D2" t="s" s="12">
        <v>63</v>
      </c>
      <c r="E2" t="s" s="12">
        <v>64</v>
      </c>
      <c r="F2" t="s">
        <v>65</v>
      </c>
    </row>
    <row r="3">
      <c r="A3" t="s">
        <v>61</v>
      </c>
      <c r="B3">
        <v>2</v>
      </c>
      <c r="C3" t="s">
        <v>66</v>
      </c>
      <c r="D3" t="s" s="12">
        <v>67</v>
      </c>
      <c r="E3" t="s" s="12">
        <v>68</v>
      </c>
      <c r="F3"/>
    </row>
    <row r="4">
      <c r="A4" t="s">
        <v>61</v>
      </c>
      <c r="B4">
        <v>3</v>
      </c>
      <c r="C4" t="s">
        <v>69</v>
      </c>
      <c r="D4" t="s" s="12">
        <v>70</v>
      </c>
      <c r="E4" t="s" s="12">
        <v>71</v>
      </c>
      <c r="F4"/>
    </row>
    <row r="5">
      <c r="A5" t="s">
        <v>61</v>
      </c>
      <c r="B5">
        <v>4</v>
      </c>
      <c r="C5" t="s">
        <v>72</v>
      </c>
      <c r="D5" t="s" s="12">
        <v>73</v>
      </c>
      <c r="E5" t="s" s="12">
        <v>74</v>
      </c>
      <c r="F5"/>
    </row>
    <row r="6">
      <c r="A6" t="s">
        <v>61</v>
      </c>
      <c r="B6">
        <v>5</v>
      </c>
      <c r="C6" t="s">
        <v>75</v>
      </c>
      <c r="D6" t="s" s="12">
        <v>76</v>
      </c>
      <c r="E6" t="s" s="12"/>
      <c r="F6"/>
    </row>
    <row r="7">
      <c r="A7" t="s">
        <v>61</v>
      </c>
      <c r="B7">
        <v>6</v>
      </c>
      <c r="C7" t="s">
        <v>77</v>
      </c>
      <c r="D7" t="s" s="12">
        <v>78</v>
      </c>
      <c r="E7" t="s" s="12">
        <v>79</v>
      </c>
      <c r="F7"/>
    </row>
    <row r="8">
      <c r="A8" t="s">
        <v>61</v>
      </c>
      <c r="B8">
        <v>7</v>
      </c>
      <c r="C8" t="s">
        <v>80</v>
      </c>
      <c r="D8" t="s" s="12">
        <v>81</v>
      </c>
      <c r="E8" t="s" s="12">
        <v>82</v>
      </c>
      <c r="F8"/>
    </row>
    <row r="9">
      <c r="A9" t="s">
        <v>61</v>
      </c>
      <c r="B9">
        <v>8</v>
      </c>
      <c r="C9" t="s">
        <v>83</v>
      </c>
      <c r="D9" t="s" s="12">
        <v>84</v>
      </c>
      <c r="E9" t="s" s="12">
        <v>85</v>
      </c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86</v>
      </c>
      <c r="B1" t="s" s="7">
        <v>87</v>
      </c>
      <c r="C1" t="s" s="7">
        <v>88</v>
      </c>
      <c r="D1" t="s" s="7">
        <v>89</v>
      </c>
      <c r="E1" t="s" s="7">
        <v>10</v>
      </c>
    </row>
    <row r="2">
      <c r="A2">
        <v>0</v>
      </c>
      <c r="B2" t="s">
        <v>61</v>
      </c>
      <c r="C2" t="s">
        <v>90</v>
      </c>
      <c r="D2" s="6">
        <f>'Besoins'!$B$2*8</f>
        <v>8</v>
      </c>
      <c r="E2" t="s">
        <v>3</v>
      </c>
    </row>
    <row r="3">
      <c r="A3">
        <v>1</v>
      </c>
      <c r="B3" t="s">
        <v>91</v>
      </c>
      <c r="C3" t="s">
        <v>92</v>
      </c>
      <c r="D3" s="6">
        <f>'Besoins'!$B$2*8</f>
        <v>8</v>
      </c>
      <c r="E3" t="s">
        <v>3</v>
      </c>
    </row>
    <row r="4">
      <c r="A4">
        <v>1</v>
      </c>
      <c r="B4" t="s">
        <v>93</v>
      </c>
      <c r="C4" t="s">
        <v>92</v>
      </c>
      <c r="D4" s="6">
        <f>'Besoins'!$B$2*1</f>
        <v>1</v>
      </c>
      <c r="E4" t="s">
        <v>18</v>
      </c>
    </row>
    <row r="5">
      <c r="A5">
        <v>1</v>
      </c>
      <c r="B5" t="s">
        <v>94</v>
      </c>
      <c r="C5" t="s">
        <v>92</v>
      </c>
      <c r="D5" s="6">
        <f>'Besoins'!$B$2*1</f>
        <v>1</v>
      </c>
      <c r="E5" t="s">
        <v>18</v>
      </c>
    </row>
    <row r="6">
      <c r="A6">
        <v>1</v>
      </c>
      <c r="B6" t="s">
        <v>95</v>
      </c>
      <c r="C6" t="s">
        <v>92</v>
      </c>
      <c r="D6" s="6">
        <f>'Besoins'!$B$2*1</f>
        <v>1</v>
      </c>
      <c r="E6" t="s">
        <v>18</v>
      </c>
    </row>
    <row r="7">
      <c r="A7">
        <v>1</v>
      </c>
      <c r="B7" t="s">
        <v>96</v>
      </c>
      <c r="C7" t="s">
        <v>92</v>
      </c>
      <c r="D7" s="6">
        <f>'Besoins'!$B$2*1</f>
        <v>1</v>
      </c>
      <c r="E7" t="s">
        <v>18</v>
      </c>
    </row>
    <row r="8">
      <c r="A8">
        <v>1</v>
      </c>
      <c r="B8" t="s">
        <v>97</v>
      </c>
      <c r="C8" t="s">
        <v>92</v>
      </c>
      <c r="D8" s="6">
        <f>'Besoins'!$B$2*1</f>
        <v>1</v>
      </c>
      <c r="E8" t="s">
        <v>18</v>
      </c>
    </row>
    <row r="9">
      <c r="A9">
        <v>1</v>
      </c>
      <c r="B9" t="s">
        <v>98</v>
      </c>
      <c r="C9" t="s">
        <v>92</v>
      </c>
      <c r="D9" s="6">
        <f>'Besoins'!$B$2*0.15</f>
        <v>0.15</v>
      </c>
      <c r="E9" t="s">
        <v>18</v>
      </c>
    </row>
    <row r="10">
      <c r="A10">
        <v>1</v>
      </c>
      <c r="B10" t="s">
        <v>99</v>
      </c>
      <c r="C10" t="s">
        <v>92</v>
      </c>
      <c r="D10" s="6">
        <f>'Besoins'!$B$2*0.15</f>
        <v>0.15</v>
      </c>
      <c r="E10" t="s">
        <v>18</v>
      </c>
    </row>
    <row r="11">
      <c r="A11">
        <v>1</v>
      </c>
      <c r="B11" t="s">
        <v>100</v>
      </c>
      <c r="C11" t="s">
        <v>92</v>
      </c>
      <c r="D11" s="6">
        <f>'Besoins'!$B$2*0.15</f>
        <v>0.15</v>
      </c>
      <c r="E11" t="s">
        <v>18</v>
      </c>
    </row>
    <row r="12">
      <c r="A12">
        <v>1</v>
      </c>
      <c r="B12" t="s">
        <v>101</v>
      </c>
      <c r="C12" t="s">
        <v>92</v>
      </c>
      <c r="D12" s="6">
        <f>'Besoins'!$B$2*0.08</f>
        <v>0.08</v>
      </c>
      <c r="E12" t="s">
        <v>18</v>
      </c>
    </row>
    <row r="13">
      <c r="A13">
        <v>1</v>
      </c>
      <c r="B13" t="s">
        <v>102</v>
      </c>
      <c r="C13" t="s">
        <v>92</v>
      </c>
      <c r="D13" s="6">
        <f>'Besoins'!$B$2*0.001</f>
        <v>0.001</v>
      </c>
      <c r="E13" t="s">
        <v>18</v>
      </c>
    </row>
    <row r="14">
      <c r="A14">
        <v>1</v>
      </c>
      <c r="B14" t="s">
        <v>103</v>
      </c>
      <c r="C14" t="s">
        <v>92</v>
      </c>
      <c r="D14" s="6">
        <f>'Besoins'!$B$2*0.001</f>
        <v>0.001</v>
      </c>
      <c r="E14" t="s">
        <v>18</v>
      </c>
    </row>
    <row r="15">
      <c r="A15">
        <v>1</v>
      </c>
      <c r="B15" t="s">
        <v>104</v>
      </c>
      <c r="C15" t="s">
        <v>92</v>
      </c>
      <c r="D15" s="6">
        <f>'Besoins'!$B$2*0.001</f>
        <v>0.001</v>
      </c>
      <c r="E15" t="s">
        <v>18</v>
      </c>
    </row>
    <row r="16">
      <c r="A16">
        <v>1</v>
      </c>
      <c r="B16" t="s">
        <v>105</v>
      </c>
      <c r="C16" t="s">
        <v>92</v>
      </c>
      <c r="D16" s="6">
        <f>'Besoins'!$B$2*0.001</f>
        <v>0.001</v>
      </c>
      <c r="E16" t="s">
        <v>18</v>
      </c>
    </row>
    <row r="17">
      <c r="A17">
        <v>1</v>
      </c>
      <c r="B17" t="s">
        <v>106</v>
      </c>
      <c r="C17" t="s">
        <v>92</v>
      </c>
      <c r="D17" s="6">
        <f>'Besoins'!$B$2*0.001</f>
        <v>0.001</v>
      </c>
      <c r="E17" t="s">
        <v>18</v>
      </c>
    </row>
    <row r="18">
      <c r="A18">
        <v>1</v>
      </c>
      <c r="B18" t="s">
        <v>107</v>
      </c>
      <c r="C18" t="s">
        <v>92</v>
      </c>
      <c r="D18" s="6">
        <f>'Besoins'!$B$2*0.001</f>
        <v>0.001</v>
      </c>
      <c r="E18" t="s">
        <v>18</v>
      </c>
    </row>
    <row r="19">
      <c r="A19">
        <v>1</v>
      </c>
      <c r="B19" t="s">
        <v>108</v>
      </c>
      <c r="C19" t="s">
        <v>92</v>
      </c>
      <c r="D19" s="6">
        <f>'Besoins'!$B$2*0.001</f>
        <v>0.001</v>
      </c>
      <c r="E19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</cols>
  <sheetData>
    <row r="1" customHeight="1" ht="24">
      <c r="A1" t="s" s="2">
        <v>109</v>
      </c>
      <c r="B1"/>
      <c r="C1"/>
      <c r="D1"/>
    </row>
    <row r="2">
      <c r="A2" t="str" s="13">
        <f>"00002629 · CUI.FONDS · référence : "&amp;Besoins!B3&amp;" "&amp;Besoins!C3&amp;" · multiplicateur réglable sur la feuille ""Besoins"""</f>
        <v>00002629 · CUI.FONDS · référence : 8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110</v>
      </c>
      <c r="B4"/>
      <c r="C4"/>
      <c r="D4"/>
    </row>
    <row r="5">
      <c r="A5" t="s" s="15">
        <v>111</v>
      </c>
      <c r="B5" t="str" s="12">
        <f>"[CONCASSER] "&amp;Procedure!D2</f>
        <v>[CONCASSER] Parer et ficeler les morceaux de viande — blanchir la viande et les os 3 à 4 minutes</v>
      </c>
      <c r="C5"/>
      <c r="D5"/>
    </row>
    <row r="6">
      <c r="A6"/>
      <c r="B6" t="str" s="16">
        <f>"ℹ "&amp;Procedure!E2</f>
        <v>ℹ</v>
      </c>
      <c r="C6"/>
      <c r="D6"/>
    </row>
    <row r="7">
      <c r="A7" t="s" s="15">
        <v>112</v>
      </c>
      <c r="B7" t="str" s="12">
        <f>"[MARQUER] "&amp;Procedure!D3</f>
        <v>[MARQUER] Marquer la marmite en cuisson</v>
      </c>
      <c r="C7"/>
      <c r="D7"/>
    </row>
    <row r="8">
      <c r="A8"/>
      <c r="B8" t="str" s="16">
        <f>"ℹ "&amp;Procedure!E3</f>
        <v>ℹ</v>
      </c>
      <c r="C8"/>
      <c r="D8"/>
    </row>
    <row r="9">
      <c r="A9" t="s" s="15">
        <v>113</v>
      </c>
      <c r="B9" t="str" s="12">
        <f>"[ÉPLUCHER] "&amp;Procedure!D4</f>
        <v>[ÉPLUCHER] Préparer les légumes de la garniture aromatique</v>
      </c>
      <c r="C9"/>
      <c r="D9"/>
    </row>
    <row r="10">
      <c r="A10"/>
      <c r="B10" t="str" s="16">
        <f>"ℹ "&amp;Procedure!E4</f>
        <v>ℹ</v>
      </c>
      <c r="C10"/>
      <c r="D10"/>
    </row>
    <row r="11">
      <c r="A11" t="s" s="15">
        <v>114</v>
      </c>
      <c r="B11" t="str" s="12">
        <f>"[ÉCUMER] "&amp;Procedure!D5</f>
        <v>[ÉCUMER] Écumer et dégraisser soigneusement la marmite</v>
      </c>
      <c r="C11"/>
      <c r="D11"/>
    </row>
    <row r="12">
      <c r="A12"/>
      <c r="B12" t="str" s="16">
        <f>"ℹ "&amp;Procedure!E5</f>
        <v>ℹ</v>
      </c>
      <c r="C12"/>
      <c r="D12"/>
    </row>
    <row r="13">
      <c r="A13" t="s" s="15">
        <v>115</v>
      </c>
      <c r="B13" t="str" s="12">
        <f>"[MOUILLER] "&amp;Procedure!D6</f>
        <v>[MOUILLER] Ajouter la garniture aromatique au bout d'une heure de cuisson</v>
      </c>
      <c r="C13"/>
      <c r="D13"/>
    </row>
    <row r="14">
      <c r="A14" t="s" s="15">
        <v>116</v>
      </c>
      <c r="B14" t="str" s="12">
        <f>"[PASSER] "&amp;Procedure!D7</f>
        <v>[PASSER] Passer délicatement la marmite au chinois étamine dans un bain-marie inoxydable</v>
      </c>
      <c r="C14"/>
      <c r="D14"/>
    </row>
    <row r="15">
      <c r="A15"/>
      <c r="B15" t="str" s="16">
        <f>"ℹ "&amp;Procedure!E7</f>
        <v>ℹ</v>
      </c>
      <c r="C15"/>
      <c r="D15"/>
    </row>
    <row r="16">
      <c r="A16" t="s" s="15">
        <v>117</v>
      </c>
      <c r="B16" t="str" s="12">
        <f>"[DÉGRAISSER] "&amp;Procedure!D8</f>
        <v>[DÉGRAISSER] Dégraisser méticuleusement au papier absorbant</v>
      </c>
      <c r="C16"/>
      <c r="D16"/>
    </row>
    <row r="17">
      <c r="A17"/>
      <c r="B17" t="str" s="16">
        <f>"ℹ "&amp;Procedure!E8</f>
        <v>ℹ</v>
      </c>
      <c r="C17"/>
      <c r="D17"/>
    </row>
    <row r="18">
      <c r="A18" t="s" s="15">
        <v>118</v>
      </c>
      <c r="B18" t="str" s="12">
        <f>"[REFROIDIR] "&amp;Procedure!D9</f>
        <v>[REFROIDIR] Réserver immédiatement ou refroidir rapidement</v>
      </c>
      <c r="C18"/>
      <c r="D18"/>
    </row>
    <row r="19">
      <c r="A19"/>
      <c r="B19" t="str" s="16">
        <f>"ℹ "&amp;Procedure!E9</f>
        <v>ℹ</v>
      </c>
      <c r="C19"/>
      <c r="D19"/>
    </row>
    <row r="20">
      <c r="A20"/>
      <c r="B20"/>
      <c r="C20"/>
      <c r="D20"/>
    </row>
    <row r="21">
      <c r="A21" t="s" s="17">
        <v>119</v>
      </c>
      <c r="B21"/>
      <c r="C21"/>
      <c r="D21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2026-09-23T19:52:14Z</dcterms:created>
  <dc:title>Consommé Blanc Simple ou Marmit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2026-09-23T19:52:14Z</dcterms:modified>
  <cp:revision>1</cp:revision>
</cp:coreProperties>
</file>