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<sst xmlns="http://schemas.openxmlformats.org/spreadsheetml/2006/main" count="78" uniqueCount="78">
  <si>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</si>
  <si>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</si>
  <si>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</si>
  <si>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</si>
  <si>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</si>
  <si>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</si>
  <si>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</si>
  <si>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</si>
  <si>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</si>
  <si>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</si>
  <si>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</si>
  <si>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</si>
  <si>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</si>
  <si>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</si>
  <si>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</si>
  <si>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</si>
  <si>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</si>
  <si>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</si>
  <si>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</si>
  <si>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</si>
  <si>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</si>
  <si>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</si>
  <si>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</si>
  <si>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</si>
  <si>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</si>
  <si>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</si>
  <si>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</si>
  <si>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</si>
  <si>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</si>
  <si>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</si>
  <si>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</si>
  <si>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</si>
  <si>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</si>
  <si>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</si>
  <si>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</si>
  <si>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</si>
  <si>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</si>
  <si>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</si>
  <si>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</si>
  <si>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</si>
  <si>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</si>
  <si>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</si>
  <si>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Poire Belle-hélène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</si>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</sst>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</v>
      </c>
      <c r="E7" s="6">
        <f>D7*$B$2</f>
        <v>0.063</v>
      </c>
      <c r="F7" t="s">
        <v>15</v>
      </c>
      <c r="G7" s="9">
        <f>E7*0.003</f>
        <v>0.000189</v>
      </c>
    </row>
    <row r="8">
      <c r="A8" t="s">
        <v>16</v>
      </c>
      <c r="B8" t="s">
        <v>17</v>
      </c>
      <c r="C8" t="s">
        <v>18</v>
      </c>
      <c r="D8" s="4">
        <v>0.038</v>
      </c>
      <c r="E8" s="6">
        <f>D8*$B$2</f>
        <v>0.038</v>
      </c>
      <c r="F8" t="s">
        <v>19</v>
      </c>
      <c r="G8" s="9">
        <f>E8*2.7</f>
        <v>0.1026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9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15</v>
      </c>
      <c r="G10" s="9">
        <f>E10*2.2</f>
        <v>0.0286</v>
      </c>
    </row>
    <row r="11">
      <c r="A11" t="s">
        <v>26</v>
      </c>
      <c r="B11" t="s">
        <v>27</v>
      </c>
      <c r="C11" t="s">
        <v>28</v>
      </c>
      <c r="D11" s="4">
        <v>0.113</v>
      </c>
      <c r="E11" s="6">
        <f>D11*$B$2</f>
        <v>0.113</v>
      </c>
      <c r="F11" t="s">
        <v>15</v>
      </c>
      <c r="G11" s="9">
        <f>E11*1.05</f>
        <v>0.11865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19</v>
      </c>
      <c r="G12" s="9">
        <f>E12*1.8</f>
        <v>0.0234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19</v>
      </c>
      <c r="G13" s="9">
        <f>E13*3.2</f>
        <v>0.064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inlineStr" s="12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2"/>
      <c r="F3" t="s">
        <v>45</v>
      </c>
    </row>
    <row r="4">
      <c r="A4" t="s">
        <v>42</v>
      </c>
      <c r="B4">
        <v>3</v>
      </c>
      <c r="C4" t="s">
        <v>47</v>
      </c>
      <c r="D4" t="inlineStr" s="12">
        <is>
          <t>Eplucher soigneusement les poires et les citronner - 10 min • Gratter délicatement et raccourcir les queues. • Evider l’intérieur à l’aide d’une petite cuillère à légumes.</t>
        </is>
      </c>
      <c r="E4" t="s" s="12"/>
      <c r="F4" t="s">
        <v>48</v>
      </c>
    </row>
    <row r="5">
      <c r="A5" t="s">
        <v>42</v>
      </c>
      <c r="B5">
        <v>4</v>
      </c>
      <c r="C5" t="s">
        <v>49</v>
      </c>
      <c r="D5" t="inlineStr" s="12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2"/>
      <c r="F5" t="s">
        <v>50</v>
      </c>
    </row>
    <row r="6">
      <c r="A6" t="s">
        <v>42</v>
      </c>
      <c r="B6">
        <v>5</v>
      </c>
      <c r="C6" t="s">
        <v>51</v>
      </c>
      <c r="D6" t="inlineStr" s="12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2"/>
      <c r="F6" t="s">
        <v>52</v>
      </c>
    </row>
    <row r="7">
      <c r="A7" t="s">
        <v>42</v>
      </c>
      <c r="B7">
        <v>6</v>
      </c>
      <c r="C7" t="s">
        <v>46</v>
      </c>
      <c r="D7" t="inlineStr" s="12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2"/>
      <c r="F7" t="s">
        <v>48</v>
      </c>
    </row>
    <row r="8">
      <c r="A8" t="s">
        <v>42</v>
      </c>
      <c r="B8">
        <v>7</v>
      </c>
      <c r="C8" t="s">
        <v>53</v>
      </c>
      <c r="D8" t="inlineStr" s="12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2"/>
      <c r="F8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'Besoins'!$B$2*8</f>
        <v>8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'Besoins'!$B$2*0.013</f>
        <v>0.013</v>
      </c>
      <c r="E3" t="s">
        <v>19</v>
      </c>
    </row>
    <row r="4">
      <c r="A4">
        <v>1</v>
      </c>
      <c r="B4" t="s">
        <v>62</v>
      </c>
      <c r="C4" t="s">
        <v>61</v>
      </c>
      <c r="D4" s="6">
        <f>'Besoins'!$B$2*0.063</f>
        <v>0.063</v>
      </c>
      <c r="E4" t="s">
        <v>15</v>
      </c>
    </row>
    <row r="5">
      <c r="A5">
        <v>1</v>
      </c>
      <c r="B5" t="s">
        <v>63</v>
      </c>
      <c r="C5" t="s">
        <v>61</v>
      </c>
      <c r="D5" s="6">
        <f>'Besoins'!$B$2*0.038</f>
        <v>0.038</v>
      </c>
      <c r="E5" t="s">
        <v>19</v>
      </c>
    </row>
    <row r="6">
      <c r="A6">
        <v>1</v>
      </c>
      <c r="B6" t="s">
        <v>64</v>
      </c>
      <c r="C6" t="s">
        <v>61</v>
      </c>
      <c r="D6" s="6">
        <f>'Besoins'!$B$2*0.113</f>
        <v>0.113</v>
      </c>
      <c r="E6" t="s">
        <v>15</v>
      </c>
    </row>
    <row r="7">
      <c r="A7">
        <v>1</v>
      </c>
      <c r="B7" t="s">
        <v>65</v>
      </c>
      <c r="C7" t="s">
        <v>61</v>
      </c>
      <c r="D7" s="6">
        <f>'Besoins'!$B$2*0.013</f>
        <v>0.013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'Besoins'!$B$2*0.02</f>
        <v>0.02</v>
      </c>
      <c r="E8" t="s">
        <v>19</v>
      </c>
    </row>
    <row r="9">
      <c r="A9">
        <v>1</v>
      </c>
      <c r="B9" t="s">
        <v>67</v>
      </c>
      <c r="C9" t="s">
        <v>61</v>
      </c>
      <c r="D9" s="6">
        <f>'Besoins'!$B$2*0.005</f>
        <v>0.005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5">
        <v>71</v>
      </c>
      <c r="B6" t="str" s="12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5">
        <v>72</v>
      </c>
      <c r="B7" t="str" s="12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5">
        <v>73</v>
      </c>
      <c r="B8" t="str" s="12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5">
        <v>74</v>
      </c>
      <c r="B9" t="str" s="12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5">
        <v>75</v>
      </c>
      <c r="B10" t="str" s="12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5">
        <v>76</v>
      </c>
      <c r="B11" t="str" s="12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6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