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<sst xmlns="http://schemas.openxmlformats.org/spreadsheetml/2006/main" count="98" uniqueCount="98">
  <si>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</si>
  <si>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</si>
  <si>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</si>
  <si>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</si>
  <si>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</si>
  <si>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</si>
  <si>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</si>
  <si>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</si>
  <si>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</si>
  <si>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</si>
  <si>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</si>
  <si>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</si>
  <si>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</si>
  <si>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</si>
  <si>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</si>
  <si>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</si>
  <si>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</si>
  <si>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</si>
  <si>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</si>
  <si>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</si>
  <si>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</si>
  <si>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</si>
  <si>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</si>
  <si>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</si>
  <si>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</si>
  <si>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</si>
  <si>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</si>
  <si>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</si>
  <si>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</si>
  <si>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</si>
  <si>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</si>
  <si>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</si>
  <si>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</si>
  <si>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</si>
  <si>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</si>
  <si>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</si>
  <si>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</si>
  <si>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</si>
  <si>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</si>
  <si>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</si>
  <si>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</si>
  <si>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</si>
  <si>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</si>
  <si>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</si>
  <si>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</si>
  <si>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</si>
  <si>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</si>
  <si>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</si>
  <si>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</si>
  <si>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</si>
  <si>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</si>
  <si>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</si>
  <si>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</si>
  <si>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</si>
  <si>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Escalopes ou Côtes de Veau à la Crème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</si>
  <si>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</si>
  <si>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</si>
  <si>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</si>
  <si>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</si>
  <si>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</si>
  <si>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</si>
  <si>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</si>
  <si>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</si>
  <si>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</si>
  <si>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</si>
  <si>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</si>
  <si>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</si>
  <si>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</si>
  <si>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</si>
  <si>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</si>
  <si>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</si>
  <si>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</si>
  <si>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</si>
  <si>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</si>
  <si>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</si>
  <si>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</si>
  <si>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</si>
  <si>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</si>
  <si>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</si>
  <si>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</si>
  <si>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</si>
  <si>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</si>
  <si>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</si>
  <si>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</si>
  <si>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</si>
  <si>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</si>
  <si>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 xml:space="preserve">        ↳ EAU</t>
  </si>
  <si>
    <t xml:space="preserve">        ↳ Fonds Brun Lié (Knorr Professional)</t>
  </si>
  <si>
    <t>Fiche technique — Escalopes ou Côtes de Veau à la Crème</t>
  </si>
  <si>
    <t>Escalopes ou Côtes de Veau à la Crème  00002504</t>
  </si>
  <si>
    <t>1.</t>
  </si>
  <si>
    <t>2.</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</si>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</sst>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E7*6.2</f>
        <v>0.062</v>
      </c>
    </row>
    <row r="8">
      <c r="A8" t="s" s="9">
        <v>16</v>
      </c>
      <c r="B8" t="s">
        <v>17</v>
      </c>
      <c r="C8" t="s">
        <v>18</v>
      </c>
      <c r="D8" s="4">
        <v>0.039</v>
      </c>
      <c r="E8" s="6">
        <f>D8*$B$2</f>
        <v>0.039</v>
      </c>
      <c r="F8" t="s">
        <v>19</v>
      </c>
      <c r="G8" s="8">
        <f>E8*0.003</f>
        <v>0.000117</v>
      </c>
    </row>
    <row r="9">
      <c r="A9" t="s">
        <v>20</v>
      </c>
      <c r="B9" t="s">
        <v>21</v>
      </c>
      <c r="C9" t="s">
        <v>22</v>
      </c>
      <c r="D9" s="4">
        <v>0.019</v>
      </c>
      <c r="E9" s="6">
        <f>D9*$B$2</f>
        <v>0.019</v>
      </c>
      <c r="F9" t="s">
        <v>15</v>
      </c>
      <c r="G9" s="8">
        <f>E9*0.56</f>
        <v>0.01064</v>
      </c>
    </row>
    <row r="10">
      <c r="A10" t="s">
        <v>23</v>
      </c>
      <c r="B10" t="s">
        <v>24</v>
      </c>
      <c r="C10" t="s">
        <v>25</v>
      </c>
      <c r="D10" s="4">
        <v>0.001</v>
      </c>
      <c r="E10" s="6">
        <f>D10*$B$2</f>
        <v>0.001</v>
      </c>
      <c r="F10" t="s">
        <v>15</v>
      </c>
      <c r="G10" s="8">
        <f>E10*0</f>
        <v>0</v>
      </c>
    </row>
    <row r="11">
      <c r="A11" t="s">
        <v>26</v>
      </c>
      <c r="B11" t="s">
        <v>27</v>
      </c>
      <c r="C11" t="s">
        <v>28</v>
      </c>
      <c r="D11" s="4">
        <v>0.01</v>
      </c>
      <c r="E11" s="6">
        <f>D11*$B$2</f>
        <v>0.01</v>
      </c>
      <c r="F11" t="s">
        <v>19</v>
      </c>
      <c r="G11" s="8">
        <f>E11*4.5</f>
        <v>0.045</v>
      </c>
    </row>
    <row r="12">
      <c r="A12" t="s">
        <v>29</v>
      </c>
      <c r="B12" t="s">
        <v>30</v>
      </c>
      <c r="C12" t="s">
        <v>31</v>
      </c>
      <c r="D12" s="4">
        <v>0.005</v>
      </c>
      <c r="E12" s="6">
        <f>D12*$B$2</f>
        <v>0.005</v>
      </c>
      <c r="F12" t="s">
        <v>15</v>
      </c>
      <c r="G12" s="8">
        <f>E12*5.2</f>
        <v>0.026</v>
      </c>
    </row>
    <row r="13">
      <c r="A13" t="s">
        <v>32</v>
      </c>
      <c r="B13" t="s">
        <v>33</v>
      </c>
      <c r="C13" t="s">
        <v>34</v>
      </c>
      <c r="D13" s="4">
        <v>0.015</v>
      </c>
      <c r="E13" s="6">
        <f>D13*$B$2</f>
        <v>0.015</v>
      </c>
      <c r="F13" t="s">
        <v>15</v>
      </c>
      <c r="G13" s="8">
        <f>E13*1.8</f>
        <v>0.027</v>
      </c>
    </row>
    <row r="14">
      <c r="A14" t="s">
        <v>35</v>
      </c>
      <c r="B14" t="s">
        <v>36</v>
      </c>
      <c r="C14" t="s">
        <v>34</v>
      </c>
      <c r="D14" s="4">
        <v>0.005</v>
      </c>
      <c r="E14" s="6">
        <f>D14*$B$2</f>
        <v>0.005</v>
      </c>
      <c r="F14" t="s">
        <v>37</v>
      </c>
      <c r="G14" s="8">
        <f>E14*4.5</f>
        <v>0.0225</v>
      </c>
    </row>
    <row r="15">
      <c r="A15" t="s">
        <v>38</v>
      </c>
      <c r="B15" t="s">
        <v>39</v>
      </c>
      <c r="C15" t="s">
        <v>40</v>
      </c>
      <c r="D15" s="4">
        <v>0.375</v>
      </c>
      <c r="E15" s="6">
        <f>D15*$B$2</f>
        <v>0.375</v>
      </c>
      <c r="F15" t="s">
        <v>15</v>
      </c>
      <c r="G15" s="8">
        <f>E15*3.2</f>
        <v>1.2</v>
      </c>
    </row>
    <row r="16">
      <c r="A16" t="s">
        <v>41</v>
      </c>
      <c r="B16" t="s">
        <v>42</v>
      </c>
      <c r="C16" t="s">
        <v>43</v>
      </c>
      <c r="D16" s="4">
        <v>0.015</v>
      </c>
      <c r="E16" s="6">
        <f>D16*$B$2</f>
        <v>0.015</v>
      </c>
      <c r="F16" t="s">
        <v>15</v>
      </c>
      <c r="G16" s="8">
        <f>E16*4.5</f>
        <v>0.0675</v>
      </c>
    </row>
    <row r="17">
      <c r="A17" t="s">
        <v>44</v>
      </c>
      <c r="B17" t="s">
        <v>45</v>
      </c>
      <c r="C17" t="s">
        <v>46</v>
      </c>
      <c r="D17" s="4">
        <v>0.038</v>
      </c>
      <c r="E17" s="6">
        <f>D17*$B$2</f>
        <v>0.038</v>
      </c>
      <c r="F17" t="s">
        <v>15</v>
      </c>
      <c r="G17" s="8">
        <f>E17*3.5</f>
        <v>0.133</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inlineStr" s="12">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2"/>
      <c r="F3" t="s">
        <v>59</v>
      </c>
    </row>
    <row r="4">
      <c r="A4" t="s">
        <v>54</v>
      </c>
      <c r="B4">
        <v>3</v>
      </c>
      <c r="C4" t="s">
        <v>58</v>
      </c>
      <c r="D4" t="inlineStr" s="12">
        <is>
          <t>Preparer et sauter les champignons - 10 min Eplucher, laver soigneusement et emincer les champignons. Les sauter vivement dans une petite poele avec du beurre, puis les saler et les reserver au chaud dans une petite sauteuse.</t>
        </is>
      </c>
      <c r="E4" t="s" s="12"/>
      <c r="F4" t="s">
        <v>60</v>
      </c>
    </row>
    <row r="5">
      <c r="A5" t="s">
        <v>54</v>
      </c>
      <c r="B5">
        <v>4</v>
      </c>
      <c r="C5" t="s">
        <v>61</v>
      </c>
      <c r="D5" t="inlineStr" s="12">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2"/>
      <c r="F5" t="s">
        <v>62</v>
      </c>
    </row>
    <row r="6">
      <c r="A6" t="s">
        <v>54</v>
      </c>
      <c r="B6">
        <v>5</v>
      </c>
      <c r="C6" t="s">
        <v>63</v>
      </c>
      <c r="D6" t="inlineStr" s="12">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2"/>
      <c r="F6" t="s">
        <v>64</v>
      </c>
    </row>
    <row r="7">
      <c r="A7" t="s">
        <v>54</v>
      </c>
      <c r="B7">
        <v>6</v>
      </c>
      <c r="C7" t="s">
        <v>65</v>
      </c>
      <c r="D7" t="inlineStr" s="12">
        <is>
          <t>Dresser les escalopes ou les cotes de veau a la creme - 5 min Disposer les escalopes sur un grand plat long dans le sens de la diagonale. Disposer les cotes de veau en couronne sur un grand plat rond. Napper uniformement avec la sauce.</t>
        </is>
      </c>
      <c r="E7" t="s" s="12"/>
      <c r="F7" t="s">
        <v>66</v>
      </c>
    </row>
    <row r="8">
      <c r="A8" t="s">
        <v>67</v>
      </c>
      <c r="B8">
        <v>1</v>
      </c>
      <c r="C8" t="s">
        <v>68</v>
      </c>
      <c r="D8" t="s" s="12">
        <v>69</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54</v>
      </c>
      <c r="C2" t="s">
        <v>74</v>
      </c>
      <c r="D2" s="6">
        <f>'Besoins'!$B$2*8</f>
        <v>8</v>
      </c>
      <c r="E2" t="s">
        <v>3</v>
      </c>
    </row>
    <row r="3">
      <c r="A3">
        <v>1</v>
      </c>
      <c r="B3" t="s">
        <v>75</v>
      </c>
      <c r="C3" t="s">
        <v>76</v>
      </c>
      <c r="D3" s="6">
        <f>'Besoins'!$B$2*0.005</f>
        <v>0.005</v>
      </c>
      <c r="E3" t="s">
        <v>15</v>
      </c>
    </row>
    <row r="4">
      <c r="A4">
        <v>1</v>
      </c>
      <c r="B4" t="s">
        <v>77</v>
      </c>
      <c r="C4" t="s">
        <v>76</v>
      </c>
      <c r="D4" s="6">
        <f>'Besoins'!$B$2*0.01</f>
        <v>0.01</v>
      </c>
      <c r="E4" t="s">
        <v>19</v>
      </c>
    </row>
    <row r="5">
      <c r="A5">
        <v>1</v>
      </c>
      <c r="B5" t="s">
        <v>78</v>
      </c>
      <c r="C5" t="s">
        <v>76</v>
      </c>
      <c r="D5" s="6">
        <f>'Besoins'!$B$2*0.019</f>
        <v>0.019</v>
      </c>
      <c r="E5" t="s">
        <v>15</v>
      </c>
    </row>
    <row r="6">
      <c r="A6">
        <v>1</v>
      </c>
      <c r="B6" t="s">
        <v>79</v>
      </c>
      <c r="C6" t="s">
        <v>76</v>
      </c>
      <c r="D6" s="6">
        <f>'Besoins'!$B$2*0.375</f>
        <v>0.375</v>
      </c>
      <c r="E6" t="s">
        <v>3</v>
      </c>
    </row>
    <row r="7">
      <c r="A7">
        <v>1</v>
      </c>
      <c r="B7" t="s">
        <v>80</v>
      </c>
      <c r="C7" t="s">
        <v>76</v>
      </c>
      <c r="D7" s="6">
        <f>'Besoins'!$B$2*0.038</f>
        <v>0.038</v>
      </c>
      <c r="E7" t="s">
        <v>15</v>
      </c>
    </row>
    <row r="8">
      <c r="A8">
        <v>1</v>
      </c>
      <c r="B8" t="s">
        <v>81</v>
      </c>
      <c r="C8" t="s">
        <v>76</v>
      </c>
      <c r="D8" s="6">
        <f>'Besoins'!$B$2*0.01</f>
        <v>0.01</v>
      </c>
      <c r="E8" t="s">
        <v>15</v>
      </c>
    </row>
    <row r="9">
      <c r="A9">
        <v>1</v>
      </c>
      <c r="B9" t="s">
        <v>82</v>
      </c>
      <c r="C9" t="s">
        <v>76</v>
      </c>
      <c r="D9" s="6">
        <f>'Besoins'!$B$2*0.005</f>
        <v>0.005</v>
      </c>
      <c r="E9" t="s">
        <v>15</v>
      </c>
    </row>
    <row r="10">
      <c r="A10">
        <v>1</v>
      </c>
      <c r="B10" t="s">
        <v>83</v>
      </c>
      <c r="C10" t="s">
        <v>76</v>
      </c>
      <c r="D10" s="6">
        <f>'Besoins'!$B$2*0.015</f>
        <v>0.015</v>
      </c>
      <c r="E10" t="s">
        <v>15</v>
      </c>
    </row>
    <row r="11">
      <c r="A11">
        <v>1</v>
      </c>
      <c r="B11" t="s">
        <v>84</v>
      </c>
      <c r="C11" t="s">
        <v>76</v>
      </c>
      <c r="D11" s="6">
        <f>'Besoins'!$B$2*0.015</f>
        <v>0.015</v>
      </c>
      <c r="E11" t="s">
        <v>15</v>
      </c>
    </row>
    <row r="12">
      <c r="A12">
        <v>1</v>
      </c>
      <c r="B12" t="s">
        <v>85</v>
      </c>
      <c r="C12" t="s">
        <v>74</v>
      </c>
      <c r="D12" s="6">
        <f>'Besoins'!$B$2*0.04</f>
        <v>0.04</v>
      </c>
      <c r="E12" t="s">
        <v>19</v>
      </c>
    </row>
    <row r="13">
      <c r="A13">
        <v>2</v>
      </c>
      <c r="B13" t="s">
        <v>86</v>
      </c>
      <c r="C13" t="s">
        <v>76</v>
      </c>
      <c r="D13" s="6">
        <f>'Besoins'!$B$2*0.039</f>
        <v>0.039</v>
      </c>
      <c r="E13" t="s">
        <v>19</v>
      </c>
    </row>
    <row r="14">
      <c r="A14">
        <v>2</v>
      </c>
      <c r="B14" t="s">
        <v>87</v>
      </c>
      <c r="C14" t="s">
        <v>76</v>
      </c>
      <c r="D14" s="6">
        <f>'Besoins'!$B$2*0.001</f>
        <v>0.001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88</v>
      </c>
      <c r="B1"/>
      <c r="C1"/>
      <c r="D1"/>
    </row>
    <row r="2">
      <c r="A2" t="str" s="13">
        <f>"00002504 · CUI.PV.VEAU · référence : "&amp;Besoins!B3&amp;" "&amp;Besoins!C3&amp;" · multiplicateur réglable sur la feuille ""Besoins"""</f>
        <v>00002504 · CUI.PV.VEAU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Denrees, materiels de preparation, de cuisson et de dressage.</v>
      </c>
      <c r="C5"/>
      <c r="D5"/>
    </row>
    <row r="6">
      <c r="A6" t="s" s="15">
        <v>91</v>
      </c>
      <c r="B6" t="str" s="12">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5">
        <v>92</v>
      </c>
      <c r="B7" t="str" s="12">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5">
        <v>93</v>
      </c>
      <c r="B8" t="str" s="12">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5">
        <v>94</v>
      </c>
      <c r="B9" t="str" s="12">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5">
        <v>95</v>
      </c>
      <c r="B10" t="str" s="12">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4">
        <v>96</v>
      </c>
      <c r="B12"/>
      <c r="C12"/>
      <c r="D12"/>
    </row>
    <row r="13">
      <c r="A13" t="s" s="15">
        <v>90</v>
      </c>
      <c r="B13" t="str" s="12">
        <f>"[DISSOUDRE] "&amp;Procedure!D8</f>
        <v>[DISSOUDRE] Délayer la poudre dans l'eau froide en fouettant, puis porter à ébullition en remuant régulièrement.</v>
      </c>
      <c r="C13"/>
      <c r="D13"/>
    </row>
    <row r="14">
      <c r="A14"/>
      <c r="B14" t="str">
        <f>Besoins!B8</f>
        <v>EAU</v>
      </c>
      <c r="C14" s="6">
        <f>Besoins!E8</f>
        <v>0.039</v>
      </c>
      <c r="D14" t="str">
        <f>Besoins!F8</f>
        <v>lt</v>
      </c>
    </row>
    <row r="15">
      <c r="A15"/>
      <c r="B15" t="str">
        <f>Besoins!B10</f>
        <v>Fonds Brun Lié (Knorr Professional)</v>
      </c>
      <c r="C15" s="6">
        <f>Besoins!E10</f>
        <v>0.001</v>
      </c>
      <c r="D15" t="str">
        <f>Besoins!F10</f>
        <v>kg</v>
      </c>
    </row>
    <row r="16">
      <c r="A16"/>
      <c r="B16"/>
      <c r="C16"/>
      <c r="D16"/>
    </row>
    <row r="17">
      <c r="A17" t="s" s="16">
        <v>97</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2026-09-23T19:51:47Z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2026-09-23T19:51:47Z</dcterms:modified>
  <cp:revision>1</cp:revision>
</cp:coreProperties>
</file>