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<sst xmlns="http://schemas.openxmlformats.org/spreadsheetml/2006/main" count="108" uniqueCount="108">
  <si>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</si>
  <si>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</si>
  <si>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</si>
  <si>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</si>
  <si>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</si>
  <si>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</si>
  <si>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</si>
  <si>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</si>
  <si>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</si>
  <si>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</si>
  <si>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</si>
  <si>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</si>
  <si>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</si>
  <si>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</si>
  <si>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</si>
  <si>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</si>
  <si>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</si>
  <si>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</si>
  <si>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</si>
  <si>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</si>
  <si>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</si>
  <si>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</si>
  <si>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</si>
  <si>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</si>
  <si>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</si>
  <si>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</si>
  <si>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</si>
  <si>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</si>
  <si>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</si>
  <si>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</si>
  <si>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</si>
  <si>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</si>
  <si>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</si>
  <si>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</si>
  <si>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</si>
  <si>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</si>
  <si>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</si>
  <si>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</si>
  <si>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</si>
  <si>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</si>
  <si>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</si>
  <si>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</si>
  <si>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</si>
  <si>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</si>
  <si>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</si>
  <si>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</si>
  <si>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</si>
  <si>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</si>
  <si>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</si>
  <si>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Mousseline de Merlan Arlequin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</si>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</sst>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19</v>
      </c>
      <c r="G9" s="8">
        <f>E9*5.2</f>
        <v>0.0156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15</v>
      </c>
      <c r="G10" s="8">
        <f>E10*2.2</f>
        <v>0.22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19</v>
      </c>
      <c r="G11" s="8">
        <f>E11*1.1</f>
        <v>0.0275</v>
      </c>
    </row>
    <row r="12">
      <c r="A12" t="s">
        <v>29</v>
      </c>
      <c r="B12" t="s">
        <v>30</v>
      </c>
      <c r="C12" t="s">
        <v>28</v>
      </c>
      <c r="D12" s="4">
        <v>0.006</v>
      </c>
      <c r="E12" s="6">
        <f>D12*$B$2</f>
        <v>0.006</v>
      </c>
      <c r="F12" t="s">
        <v>19</v>
      </c>
      <c r="G12" s="8">
        <f>E12*1.8</f>
        <v>0.0108</v>
      </c>
    </row>
    <row r="13">
      <c r="A13" t="s">
        <v>31</v>
      </c>
      <c r="B13" t="s">
        <v>32</v>
      </c>
      <c r="C13" t="s">
        <v>28</v>
      </c>
      <c r="D13" s="4">
        <v>0.025</v>
      </c>
      <c r="E13" s="6">
        <f>D13*$B$2</f>
        <v>0.025</v>
      </c>
      <c r="F13" t="s">
        <v>19</v>
      </c>
      <c r="G13" s="8">
        <f>E13*1.8</f>
        <v>0.045</v>
      </c>
    </row>
    <row r="14">
      <c r="A14" t="s">
        <v>33</v>
      </c>
      <c r="B14" t="s">
        <v>34</v>
      </c>
      <c r="C14" t="s">
        <v>28</v>
      </c>
      <c r="D14" s="4">
        <v>0.005</v>
      </c>
      <c r="E14" s="6">
        <f>D14*$B$2</f>
        <v>0.005</v>
      </c>
      <c r="F14" t="s">
        <v>19</v>
      </c>
      <c r="G14" s="8">
        <f>E14*1.3</f>
        <v>0.0065</v>
      </c>
    </row>
    <row r="15">
      <c r="A15" t="s">
        <v>35</v>
      </c>
      <c r="B15" t="s">
        <v>36</v>
      </c>
      <c r="C15" t="s">
        <v>28</v>
      </c>
      <c r="D15" s="4">
        <v>0.01</v>
      </c>
      <c r="E15" s="6">
        <f>D15*$B$2</f>
        <v>0.01</v>
      </c>
      <c r="F15" t="s">
        <v>19</v>
      </c>
      <c r="G15" s="8">
        <f>E15*0.4</f>
        <v>0.004</v>
      </c>
    </row>
    <row r="16">
      <c r="A16" t="s">
        <v>37</v>
      </c>
      <c r="B16" t="s">
        <v>38</v>
      </c>
      <c r="C16" t="s">
        <v>28</v>
      </c>
      <c r="D16" s="4">
        <v>0.013</v>
      </c>
      <c r="E16" s="6">
        <f>D16*$B$2</f>
        <v>0.013</v>
      </c>
      <c r="F16" t="s">
        <v>19</v>
      </c>
      <c r="G16" s="8">
        <f>E16*1.3</f>
        <v>0.0169</v>
      </c>
    </row>
    <row r="17">
      <c r="A17" t="s">
        <v>39</v>
      </c>
      <c r="B17" t="s">
        <v>40</v>
      </c>
      <c r="C17" t="s">
        <v>41</v>
      </c>
      <c r="D17" s="4">
        <v>0.011</v>
      </c>
      <c r="E17" s="6">
        <f>D17*$B$2</f>
        <v>0.011</v>
      </c>
      <c r="F17" t="s">
        <v>19</v>
      </c>
      <c r="G17" s="8">
        <f>E17*3.2</f>
        <v>0.0352</v>
      </c>
    </row>
    <row r="18">
      <c r="A18"/>
      <c r="B18"/>
      <c r="C18"/>
      <c r="D18"/>
      <c r="E18"/>
      <c r="F18" t="s" s="9">
        <v>42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1">
        <v>51</v>
      </c>
      <c r="E2" t="s" s="11"/>
      <c r="F2" t="s">
        <v>52</v>
      </c>
    </row>
    <row r="3">
      <c r="A3" t="s">
        <v>49</v>
      </c>
      <c r="B3">
        <v>2</v>
      </c>
      <c r="C3" t="s">
        <v>53</v>
      </c>
      <c r="D3" t="s" s="11">
        <v>54</v>
      </c>
      <c r="E3" t="s" s="11"/>
      <c r="F3" t="s">
        <v>55</v>
      </c>
    </row>
    <row r="4">
      <c r="A4" t="s">
        <v>49</v>
      </c>
      <c r="B4">
        <v>3</v>
      </c>
      <c r="C4" t="s">
        <v>56</v>
      </c>
      <c r="D4" t="inlineStr" s="11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1"/>
      <c r="F4" t="s">
        <v>57</v>
      </c>
    </row>
    <row r="5">
      <c r="A5" t="s">
        <v>49</v>
      </c>
      <c r="B5">
        <v>4</v>
      </c>
      <c r="C5" t="s">
        <v>58</v>
      </c>
      <c r="D5" t="inlineStr" s="11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1"/>
      <c r="F5" t="s">
        <v>59</v>
      </c>
    </row>
    <row r="6">
      <c r="A6" t="s">
        <v>49</v>
      </c>
      <c r="B6">
        <v>5</v>
      </c>
      <c r="C6" t="s">
        <v>60</v>
      </c>
      <c r="D6" t="s" s="11">
        <v>61</v>
      </c>
      <c r="E6" t="s" s="11"/>
      <c r="F6" t="s">
        <v>62</v>
      </c>
    </row>
    <row r="7">
      <c r="A7" t="s">
        <v>49</v>
      </c>
      <c r="B7">
        <v>6</v>
      </c>
      <c r="C7" t="s">
        <v>63</v>
      </c>
      <c r="D7" t="inlineStr" s="11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1"/>
      <c r="F7" t="s">
        <v>57</v>
      </c>
    </row>
    <row r="8">
      <c r="A8" t="s">
        <v>49</v>
      </c>
      <c r="B8">
        <v>7</v>
      </c>
      <c r="C8" t="s">
        <v>64</v>
      </c>
      <c r="D8" t="s" s="11">
        <v>65</v>
      </c>
      <c r="E8" t="s" s="11"/>
      <c r="F8" t="s">
        <v>55</v>
      </c>
    </row>
    <row r="9">
      <c r="A9" t="s">
        <v>49</v>
      </c>
      <c r="B9">
        <v>8</v>
      </c>
      <c r="C9" t="s">
        <v>66</v>
      </c>
      <c r="D9" t="inlineStr" s="11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1"/>
      <c r="F9" t="s">
        <v>55</v>
      </c>
    </row>
    <row r="10">
      <c r="A10" t="s">
        <v>49</v>
      </c>
      <c r="B10">
        <v>9</v>
      </c>
      <c r="C10" t="s">
        <v>67</v>
      </c>
      <c r="D10" t="inlineStr" s="11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1"/>
      <c r="F10" t="s">
        <v>68</v>
      </c>
    </row>
    <row r="11">
      <c r="A11" t="s">
        <v>49</v>
      </c>
      <c r="B11">
        <v>10</v>
      </c>
      <c r="C11" t="s">
        <v>69</v>
      </c>
      <c r="D11" t="inlineStr" s="11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1"/>
      <c r="F11" t="s">
        <v>55</v>
      </c>
    </row>
    <row r="12">
      <c r="A12" t="s">
        <v>49</v>
      </c>
      <c r="B12">
        <v>11</v>
      </c>
      <c r="C12" t="s">
        <v>70</v>
      </c>
      <c r="D12" t="s" s="11">
        <v>71</v>
      </c>
      <c r="E12" t="s" s="11"/>
      <c r="F12" t="s">
        <v>72</v>
      </c>
    </row>
    <row r="13">
      <c r="A13" t="s">
        <v>49</v>
      </c>
      <c r="B13">
        <v>12</v>
      </c>
      <c r="C13" t="s">
        <v>66</v>
      </c>
      <c r="D13" t="inlineStr" s="11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1"/>
      <c r="F13" t="s">
        <v>55</v>
      </c>
    </row>
    <row r="14">
      <c r="A14" t="s">
        <v>49</v>
      </c>
      <c r="B14">
        <v>13</v>
      </c>
      <c r="C14" t="s">
        <v>73</v>
      </c>
      <c r="D14" t="inlineStr" s="11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1"/>
      <c r="F14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49</v>
      </c>
      <c r="C2" t="s">
        <v>79</v>
      </c>
      <c r="D2" s="6">
        <f>'Besoins'!$B$2*8</f>
        <v>8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'Besoins'!$B$2*0.011</f>
        <v>0.011</v>
      </c>
      <c r="E3" t="s">
        <v>19</v>
      </c>
    </row>
    <row r="4">
      <c r="A4">
        <v>1</v>
      </c>
      <c r="B4" t="s">
        <v>82</v>
      </c>
      <c r="C4" t="s">
        <v>81</v>
      </c>
      <c r="D4" s="6">
        <f>'Besoins'!$B$2*0.1</f>
        <v>0.1</v>
      </c>
      <c r="E4" t="s">
        <v>15</v>
      </c>
    </row>
    <row r="5">
      <c r="A5">
        <v>1</v>
      </c>
      <c r="B5" t="s">
        <v>83</v>
      </c>
      <c r="C5" t="s">
        <v>81</v>
      </c>
      <c r="D5" s="6">
        <f>'Besoins'!$B$2*0.025</f>
        <v>0.025</v>
      </c>
      <c r="E5" t="s">
        <v>19</v>
      </c>
    </row>
    <row r="6">
      <c r="A6">
        <v>1</v>
      </c>
      <c r="B6" t="s">
        <v>84</v>
      </c>
      <c r="C6" t="s">
        <v>81</v>
      </c>
      <c r="D6" s="6">
        <f>'Besoins'!$B$2*0.025</f>
        <v>0.025</v>
      </c>
      <c r="E6" t="s">
        <v>19</v>
      </c>
    </row>
    <row r="7">
      <c r="A7">
        <v>1</v>
      </c>
      <c r="B7" t="s">
        <v>85</v>
      </c>
      <c r="C7" t="s">
        <v>81</v>
      </c>
      <c r="D7" s="6">
        <f>'Besoins'!$B$2*0.013</f>
        <v>0.013</v>
      </c>
      <c r="E7" t="s">
        <v>19</v>
      </c>
    </row>
    <row r="8">
      <c r="A8">
        <v>1</v>
      </c>
      <c r="B8" t="s">
        <v>86</v>
      </c>
      <c r="C8" t="s">
        <v>81</v>
      </c>
      <c r="D8" s="6">
        <f>'Besoins'!$B$2*0.006</f>
        <v>0.006</v>
      </c>
      <c r="E8" t="s">
        <v>19</v>
      </c>
    </row>
    <row r="9">
      <c r="A9">
        <v>1</v>
      </c>
      <c r="B9" t="s">
        <v>87</v>
      </c>
      <c r="C9" t="s">
        <v>81</v>
      </c>
      <c r="D9" s="6">
        <f>'Besoins'!$B$2*0.003</f>
        <v>0.003</v>
      </c>
      <c r="E9" t="s">
        <v>19</v>
      </c>
    </row>
    <row r="10">
      <c r="A10">
        <v>1</v>
      </c>
      <c r="B10" t="s">
        <v>88</v>
      </c>
      <c r="C10" t="s">
        <v>81</v>
      </c>
      <c r="D10" s="6">
        <f>'Besoins'!$B$2*0.005</f>
        <v>0.005</v>
      </c>
      <c r="E10" t="s">
        <v>19</v>
      </c>
    </row>
    <row r="11">
      <c r="A11">
        <v>1</v>
      </c>
      <c r="B11" t="s">
        <v>89</v>
      </c>
      <c r="C11" t="s">
        <v>81</v>
      </c>
      <c r="D11" s="6">
        <f>'Besoins'!$B$2*0.01</f>
        <v>0.01</v>
      </c>
      <c r="E11" t="s">
        <v>19</v>
      </c>
    </row>
    <row r="12">
      <c r="A12">
        <v>1</v>
      </c>
      <c r="B12" t="s">
        <v>90</v>
      </c>
      <c r="C12" t="s">
        <v>81</v>
      </c>
      <c r="D12" s="6">
        <f>'Besoins'!$B$2*0.125</f>
        <v>0.125</v>
      </c>
      <c r="E12" t="s">
        <v>3</v>
      </c>
    </row>
    <row r="13">
      <c r="A13">
        <v>1</v>
      </c>
      <c r="B13" t="s">
        <v>91</v>
      </c>
      <c r="C13" t="s">
        <v>81</v>
      </c>
      <c r="D13" s="6">
        <f>'Besoins'!$B$2*0.013</f>
        <v>0.013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2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93</v>
      </c>
      <c r="B4"/>
      <c r="C4"/>
      <c r="D4"/>
    </row>
    <row r="5">
      <c r="A5" t="s" s="14">
        <v>94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95</v>
      </c>
      <c r="B6" t="str" s="11">
        <f>"[ÉPLUCHER] "&amp;Procedure!D3</f>
        <v>[ÉPLUCHER] Eplucher et laver tous les légumes - 15 min</v>
      </c>
      <c r="C6"/>
      <c r="D6"/>
    </row>
    <row r="7">
      <c r="A7" t="s" s="14">
        <v>96</v>
      </c>
      <c r="B7" t="str" s="11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4">
        <v>97</v>
      </c>
      <c r="B8" t="str" s="11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4">
        <v>98</v>
      </c>
      <c r="B9" t="str" s="11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4">
        <v>99</v>
      </c>
      <c r="B10" t="str" s="11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4">
        <v>100</v>
      </c>
      <c r="B11" t="str" s="11">
        <f>"[RÉALISER] "&amp;Procedure!D8</f>
        <v>[RÉALISER] Réaliser le fumet de poisson - 15 min (voir p. 266/268)</v>
      </c>
      <c r="C11"/>
      <c r="D11"/>
    </row>
    <row r="12">
      <c r="A12" t="s" s="14">
        <v>101</v>
      </c>
      <c r="B12" t="str" s="11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4">
        <v>102</v>
      </c>
      <c r="B13" t="str" s="11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4">
        <v>103</v>
      </c>
      <c r="B14" t="str" s="11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4">
        <v>104</v>
      </c>
      <c r="B15" t="str" s="11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4">
        <v>105</v>
      </c>
      <c r="B16" t="str" s="11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4">
        <v>106</v>
      </c>
      <c r="B17" t="str" s="11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5">
        <v>107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