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<sst xmlns="http://schemas.openxmlformats.org/spreadsheetml/2006/main" count="76" uniqueCount="76">
  <si>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</si>
  <si>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</si>
  <si>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</si>
  <si>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</si>
  <si>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</si>
  <si>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</si>
  <si>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</si>
  <si>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</si>
  <si>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</si>
  <si>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</si>
  <si>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</si>
  <si>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</si>
  <si>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</si>
  <si>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</si>
  <si>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</si>
  <si>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</si>
  <si>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00000060</t>
  </si>
  <si>
    <t>ORANGE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</si>
  <si>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</si>
  <si>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</si>
  <si>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</si>
  <si>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</si>
  <si>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</si>
  <si>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</si>
  <si>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</si>
  <si>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</si>
  <si>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</si>
  <si>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</si>
  <si>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</si>
  <si>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</si>
  <si>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</si>
  <si>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</si>
  <si>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</si>
  <si>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</si>
  <si>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TARTELETTE ORANGE MERINGUÉE</t>
  </si>
  <si>
    <t>CRÈME ORANGE</t>
  </si>
  <si>
    <t>ORANGE (JUS FRAIS)</t>
  </si>
  <si>
    <t>ORANGE (P)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</si>
  <si>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</si>
  <si>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</si>
  <si>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</si>
  <si>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</si>
  <si>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</si>
  <si>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</si>
  <si>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</si>
  <si>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</si>
  <si>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</si>
  <si>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</si>
  <si>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</si>
  <si>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</si>
  <si>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</si>
  <si>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</si>
  <si>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</si>
  <si>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feuillete</t>
  </si>
  <si>
    <t>matiere</t>
  </si>
  <si>
    <t xml:space="preserve">    ↳ CRÈME ORANGE</t>
  </si>
  <si>
    <t xml:space="preserve">        ↳ ORANGE (JUS FRAIS)</t>
  </si>
  <si>
    <t>lt</t>
  </si>
  <si>
    <t xml:space="preserve">            ↳ ORANGE (P)</t>
  </si>
  <si>
    <t xml:space="preserve">                ↳ ORANGE</t>
  </si>
  <si>
    <t xml:space="preserve">        ↳ BEURRE</t>
  </si>
  <si>
    <t xml:space="preserve">        ↳ SUCRE (S2)</t>
  </si>
  <si>
    <t xml:space="preserve">        ↳ OEUF (P) (conv.)</t>
  </si>
  <si>
    <t>conversion</t>
  </si>
  <si>
    <t xml:space="preserve">    ↳ MERINGUE FRAICHE</t>
  </si>
  <si>
    <t xml:space="preserve">        ↳ BLANC D'OEUF (P) (conv.)</t>
  </si>
  <si>
    <t>Fiche technique — TARTELETTE ORANGE MERINGUÉE</t>
  </si>
  <si>
    <t>TARTELETTE ORANGE MERINGUÉE  00000701</t>
  </si>
  <si>
    <t>↳ CRÈME ORANGE  00000700</t>
  </si>
  <si>
    <t>↳ ORANGE (JUS FRAIS)  00000174</t>
  </si>
  <si>
    <t>↳ ORANGE (P)  00000173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</si>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</sst>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E7*3.9514</f>
        <v>0.39514</v>
      </c>
    </row>
    <row r="8">
      <c r="A8" t="s" s="8">
        <v>16</v>
      </c>
      <c r="B8" t="s">
        <v>17</v>
      </c>
      <c r="C8" t="s">
        <v>14</v>
      </c>
      <c r="D8" s="4">
        <v>2.5</v>
      </c>
      <c r="E8" s="6">
        <f>D8*$B$2</f>
        <v>2.5</v>
      </c>
      <c r="F8" t="s">
        <v>15</v>
      </c>
      <c r="G8" s="9">
        <f>E8*0.6544641786</f>
        <v>1.63616</v>
      </c>
    </row>
    <row r="9">
      <c r="A9" t="s" s="8">
        <v>18</v>
      </c>
      <c r="B9" t="s">
        <v>19</v>
      </c>
      <c r="C9" t="s">
        <v>20</v>
      </c>
      <c r="D9" s="4">
        <v>15.5</v>
      </c>
      <c r="E9" s="6">
        <f>D9*$B$2</f>
        <v>15.5</v>
      </c>
      <c r="F9" t="s">
        <v>3</v>
      </c>
      <c r="G9" s="9">
        <f>E9*0.27</f>
        <v>4.185</v>
      </c>
    </row>
    <row r="10">
      <c r="A10" t="s" s="8">
        <v>21</v>
      </c>
      <c r="B10" t="s">
        <v>22</v>
      </c>
      <c r="C10" t="s">
        <v>23</v>
      </c>
      <c r="D10" s="4">
        <v>2</v>
      </c>
      <c r="E10" s="6">
        <f>D10*$B$2</f>
        <v>2</v>
      </c>
      <c r="F10" t="s">
        <v>3</v>
      </c>
      <c r="G10" s="9">
        <f>E10*1.690325</f>
        <v>3.38065</v>
      </c>
    </row>
    <row r="11">
      <c r="A11" t="s" s="8">
        <v>24</v>
      </c>
      <c r="B11" t="s">
        <v>25</v>
      </c>
      <c r="C11" t="s">
        <v>26</v>
      </c>
      <c r="D11" s="4">
        <v>1.094</v>
      </c>
      <c r="E11" s="6">
        <f>D11*$B$2</f>
        <v>1.094</v>
      </c>
      <c r="F11" t="s">
        <v>15</v>
      </c>
      <c r="G11" s="9">
        <f>E11*0.95</f>
        <v>1.0393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38</v>
      </c>
      <c r="B6">
        <v>1</v>
      </c>
      <c r="C6" t="s">
        <v>39</v>
      </c>
      <c r="D6" t="s" s="12">
        <v>40</v>
      </c>
      <c r="E6" t="s" s="12">
        <v>41</v>
      </c>
      <c r="F6"/>
    </row>
    <row r="7">
      <c r="A7" t="s">
        <v>38</v>
      </c>
      <c r="B7">
        <v>3</v>
      </c>
      <c r="C7" t="s">
        <v>42</v>
      </c>
      <c r="D7" t="s" s="12">
        <v>43</v>
      </c>
      <c r="E7" t="s" s="12">
        <v>44</v>
      </c>
      <c r="F7"/>
    </row>
    <row r="8">
      <c r="A8" t="s">
        <v>38</v>
      </c>
      <c r="B8">
        <v>4</v>
      </c>
      <c r="C8" t="s">
        <v>45</v>
      </c>
      <c r="D8" t="s" s="12">
        <v>46</v>
      </c>
      <c r="E8" t="s" s="12">
        <v>47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34</v>
      </c>
      <c r="C2" t="s">
        <v>52</v>
      </c>
      <c r="D2" s="6">
        <f>'Besoins'!$B$2*30</f>
        <v>30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'Besoins'!$B$2*2</f>
        <v>2</v>
      </c>
      <c r="E3" t="s">
        <v>3</v>
      </c>
    </row>
    <row r="4">
      <c r="A4">
        <v>1</v>
      </c>
      <c r="B4" t="s">
        <v>55</v>
      </c>
      <c r="C4" t="s">
        <v>52</v>
      </c>
      <c r="D4" s="6">
        <f>'Besoins'!$B$2*1.4</f>
        <v>1.4</v>
      </c>
      <c r="E4" t="s">
        <v>15</v>
      </c>
    </row>
    <row r="5">
      <c r="A5">
        <v>2</v>
      </c>
      <c r="B5" t="s">
        <v>56</v>
      </c>
      <c r="C5" t="s">
        <v>52</v>
      </c>
      <c r="D5" s="6">
        <f>'Besoins'!$B$2*0.25</f>
        <v>0.25</v>
      </c>
      <c r="E5" t="s">
        <v>57</v>
      </c>
    </row>
    <row r="6">
      <c r="A6">
        <v>3</v>
      </c>
      <c r="B6" t="s">
        <v>58</v>
      </c>
      <c r="C6" t="s">
        <v>52</v>
      </c>
      <c r="D6" s="6">
        <f>'Besoins'!$B$2*2.5</f>
        <v>2.5</v>
      </c>
      <c r="E6" t="s">
        <v>3</v>
      </c>
    </row>
    <row r="7">
      <c r="A7">
        <v>4</v>
      </c>
      <c r="B7" t="s">
        <v>59</v>
      </c>
      <c r="C7" t="s">
        <v>54</v>
      </c>
      <c r="D7" s="6">
        <f>'Besoins'!$B$2*2.5</f>
        <v>2.5</v>
      </c>
      <c r="E7" t="s">
        <v>15</v>
      </c>
    </row>
    <row r="8">
      <c r="A8">
        <v>2</v>
      </c>
      <c r="B8" t="s">
        <v>60</v>
      </c>
      <c r="C8" t="s">
        <v>54</v>
      </c>
      <c r="D8" s="6">
        <f>'Besoins'!$B$2*0.1</f>
        <v>0.1</v>
      </c>
      <c r="E8" t="s">
        <v>15</v>
      </c>
    </row>
    <row r="9">
      <c r="A9">
        <v>2</v>
      </c>
      <c r="B9" t="s">
        <v>61</v>
      </c>
      <c r="C9" t="s">
        <v>54</v>
      </c>
      <c r="D9" s="6">
        <f>'Besoins'!$B$2*0.5</f>
        <v>0.5</v>
      </c>
      <c r="E9" t="s">
        <v>15</v>
      </c>
    </row>
    <row r="10">
      <c r="A10">
        <v>2</v>
      </c>
      <c r="B10" t="s">
        <v>62</v>
      </c>
      <c r="C10" t="s">
        <v>63</v>
      </c>
      <c r="D10" s="6">
        <f>'Besoins'!$B$2*10</f>
        <v>10</v>
      </c>
      <c r="E10" t="s">
        <v>3</v>
      </c>
    </row>
    <row r="11">
      <c r="A11">
        <v>1</v>
      </c>
      <c r="B11" t="s">
        <v>64</v>
      </c>
      <c r="C11" t="s">
        <v>52</v>
      </c>
      <c r="D11" s="6">
        <f>'Besoins'!$B$2*0.99</f>
        <v>0.99</v>
      </c>
      <c r="E11" t="s">
        <v>15</v>
      </c>
    </row>
    <row r="12">
      <c r="A12">
        <v>2</v>
      </c>
      <c r="B12" t="s">
        <v>65</v>
      </c>
      <c r="C12" t="s">
        <v>63</v>
      </c>
      <c r="D12" s="6">
        <f>'Besoins'!$B$2*11</f>
        <v>11</v>
      </c>
      <c r="E12" t="s">
        <v>3</v>
      </c>
    </row>
    <row r="13">
      <c r="A13">
        <v>2</v>
      </c>
      <c r="B13" t="s">
        <v>61</v>
      </c>
      <c r="C13" t="s">
        <v>54</v>
      </c>
      <c r="D13" s="6">
        <f>'Besoins'!$B$2*0.594</f>
        <v>0.594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"00000701 · PAT.INDIVIDUELS · référence : "&amp;Besoins!B3&amp;" "&amp;Besoins!C3&amp;" · multiplicateur réglable sur la feuille ""Besoins"""</f>
        <v>00000701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71</v>
      </c>
      <c r="B16"/>
      <c r="C16"/>
      <c r="D16"/>
    </row>
    <row r="17">
      <c r="A17" t="s" s="16">
        <v>72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73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74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75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