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<sst xmlns="http://schemas.openxmlformats.org/spreadsheetml/2006/main" count="81" uniqueCount="81">
  <si>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</si>
  <si>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</si>
  <si>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</si>
  <si>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</si>
  <si>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</si>
  <si>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</si>
  <si>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</si>
  <si>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</si>
  <si>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</si>
  <si>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</si>
  <si>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</si>
  <si>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</si>
  <si>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</si>
  <si>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</si>
  <si>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</si>
  <si>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</si>
  <si>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00000274</t>
  </si>
  <si>
    <t>GELATINE EN FEUILLES</t>
  </si>
  <si>
    <t>00000007</t>
  </si>
  <si>
    <t>mazena</t>
  </si>
  <si>
    <t>Farine et féculent</t>
  </si>
  <si>
    <t>00000048</t>
  </si>
  <si>
    <t>BEURRE</t>
  </si>
  <si>
    <t>Produits frais</t>
  </si>
  <si>
    <t>00000049</t>
  </si>
  <si>
    <t>CREME FRAOECHE</t>
  </si>
  <si>
    <t>lt</t>
  </si>
  <si>
    <t>00000223</t>
  </si>
  <si>
    <t>FRAISE (RAVIER)</t>
  </si>
  <si>
    <t>FRUIT FRAIS</t>
  </si>
  <si>
    <t>00000047</t>
  </si>
  <si>
    <t>OEUF A3 (PRIX)</t>
  </si>
  <si>
    <t>Produits laitiers</t>
  </si>
  <si>
    <t>00000051</t>
  </si>
  <si>
    <t>LAIT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</si>
  <si>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</si>
  <si>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</si>
  <si>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</si>
  <si>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</si>
  <si>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</si>
  <si>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</si>
  <si>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</si>
  <si>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</si>
  <si>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</si>
  <si>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</si>
  <si>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CROUTE AU FRAISES</t>
  </si>
  <si>
    <t>CROUTE  FOND CRÈME LÉGÈRE</t>
  </si>
  <si>
    <t>CROUTE  (TARTELETTE)</t>
  </si>
  <si>
    <t>PÂTE SUCRÉE</t>
  </si>
  <si>
    <t>CRÈME LÉGÈRE</t>
  </si>
  <si>
    <t>CRÈME PATISSIÈRE 1</t>
  </si>
  <si>
    <t>Niveau</t>
  </si>
  <si>
    <t>Composant</t>
  </si>
  <si>
    <t>Type</t>
  </si>
  <si>
    <t>Quantité (× multiplicateur, voir feuille Besoins)</t>
  </si>
  <si>
    <t>recette</t>
  </si>
  <si>
    <t xml:space="preserve">    ↳ FRAISE (P/.) (conv.)</t>
  </si>
  <si>
    <t>conversion</t>
  </si>
  <si>
    <t xml:space="preserve">    ↳ CROUTE  FOND CRÈME LÉGÈRE</t>
  </si>
  <si>
    <t xml:space="preserve">        ↳ CROUTE  (TARTELETTE)</t>
  </si>
  <si>
    <t xml:space="preserve">            ↳ PÂTE SUCRÉE</t>
  </si>
  <si>
    <t xml:space="preserve">                ↳ SUCRE (S2)</t>
  </si>
  <si>
    <t>matiere</t>
  </si>
  <si>
    <t xml:space="preserve">                ↳ BEURRE</t>
  </si>
  <si>
    <t xml:space="preserve">                ↳ OEUF (P) (conv.)</t>
  </si>
  <si>
    <t xml:space="preserve">                ↳ FARINE (FLEUR DE FROMENT)</t>
  </si>
  <si>
    <t xml:space="preserve">        ↳ CRÈME LÉGÈRE</t>
  </si>
  <si>
    <t xml:space="preserve">            ↳ CRÈME PATISSIÈRE 1</t>
  </si>
  <si>
    <t xml:space="preserve">                ↳ LAIT</t>
  </si>
  <si>
    <t xml:space="preserve">                ↳ JAUNE D'OEUF (P) (conv.)</t>
  </si>
  <si>
    <t xml:space="preserve">                ↳ mazena</t>
  </si>
  <si>
    <t xml:space="preserve">            ↳ GELATINE EN FEUILLES (P) (conv.)</t>
  </si>
  <si>
    <t xml:space="preserve">            ↳ CREME FRAOECHE</t>
  </si>
  <si>
    <t>Fiche technique — CROUTE AU FRAISES</t>
  </si>
  <si>
    <t>CROUTE AU FRAISES  00000466</t>
  </si>
  <si>
    <t>↳ CROUTE  FOND CRÈME LÉGÈRE  00000513</t>
  </si>
  <si>
    <t>↳ CROUTE  (TARTELETTE)  00000512</t>
  </si>
  <si>
    <t>↳ PÂTE SUCRÉE  00000464</t>
  </si>
  <si>
    <t>↳ CRÈME LÉGÈRE  00000465</t>
  </si>
  <si>
    <t>↳ CRÈME PATISSIÈRE 1  00000145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</si>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</sst>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0.444444</v>
      </c>
      <c r="E7" s="6">
        <f>D7*$B$2</f>
        <v>0.444444</v>
      </c>
      <c r="F7" t="s">
        <v>15</v>
      </c>
      <c r="G7" s="9">
        <f>E7*0.0220640221</f>
        <v>0.009806</v>
      </c>
    </row>
    <row r="8">
      <c r="A8" t="s" s="8">
        <v>16</v>
      </c>
      <c r="B8" t="s">
        <v>17</v>
      </c>
      <c r="C8" t="s">
        <v>14</v>
      </c>
      <c r="D8" s="4">
        <v>0.166667</v>
      </c>
      <c r="E8" s="6">
        <f>D8*$B$2</f>
        <v>0.166667</v>
      </c>
      <c r="F8" t="s">
        <v>15</v>
      </c>
      <c r="G8" s="9">
        <f>E8*16.0944678111</f>
        <v>2.682417</v>
      </c>
    </row>
    <row r="9">
      <c r="A9" t="s" s="8">
        <v>18</v>
      </c>
      <c r="B9" t="s">
        <v>19</v>
      </c>
      <c r="C9" t="s">
        <v>20</v>
      </c>
      <c r="D9" s="4">
        <v>0.000583</v>
      </c>
      <c r="E9" s="6">
        <f>D9*$B$2</f>
        <v>0.000583</v>
      </c>
      <c r="F9" t="s">
        <v>15</v>
      </c>
      <c r="G9" s="9">
        <f>E9*0.7837478559</f>
        <v>0.000457</v>
      </c>
    </row>
    <row r="10">
      <c r="A10" t="s" s="8">
        <v>21</v>
      </c>
      <c r="B10" t="s">
        <v>22</v>
      </c>
      <c r="C10" t="s">
        <v>23</v>
      </c>
      <c r="D10" s="4">
        <v>0.222222</v>
      </c>
      <c r="E10" s="6">
        <f>D10*$B$2</f>
        <v>0.222222</v>
      </c>
      <c r="F10" t="s">
        <v>15</v>
      </c>
      <c r="G10" s="9">
        <f>E10*3.9514039514</f>
        <v>0.878089</v>
      </c>
    </row>
    <row r="11">
      <c r="A11" t="s" s="8">
        <v>24</v>
      </c>
      <c r="B11" t="s">
        <v>25</v>
      </c>
      <c r="C11" t="s">
        <v>23</v>
      </c>
      <c r="D11" s="4">
        <v>0.025</v>
      </c>
      <c r="E11" s="6">
        <f>D11*$B$2</f>
        <v>0.025</v>
      </c>
      <c r="F11" t="s">
        <v>26</v>
      </c>
      <c r="G11" s="9">
        <f>E11*2.5335</f>
        <v>0.063337</v>
      </c>
    </row>
    <row r="12">
      <c r="A12" t="s" s="8">
        <v>27</v>
      </c>
      <c r="B12" t="s">
        <v>28</v>
      </c>
      <c r="C12" t="s">
        <v>29</v>
      </c>
      <c r="D12" s="4">
        <v>0.083333</v>
      </c>
      <c r="E12" s="6">
        <f>D12*$B$2</f>
        <v>0.083333</v>
      </c>
      <c r="F12" t="s">
        <v>3</v>
      </c>
      <c r="G12" s="9">
        <f>E12*1.6113064452</f>
        <v>0.134275</v>
      </c>
    </row>
    <row r="13">
      <c r="A13" t="s" s="8">
        <v>30</v>
      </c>
      <c r="B13" t="s">
        <v>31</v>
      </c>
      <c r="C13" t="s">
        <v>32</v>
      </c>
      <c r="D13" s="4">
        <v>2.263889</v>
      </c>
      <c r="E13" s="6">
        <f>D13*$B$2</f>
        <v>2.263889</v>
      </c>
      <c r="F13" t="s">
        <v>3</v>
      </c>
      <c r="G13" s="9">
        <f>E13*0.2699999867</f>
        <v>0.61125</v>
      </c>
    </row>
    <row r="14">
      <c r="A14" t="s" s="8">
        <v>33</v>
      </c>
      <c r="B14" t="s">
        <v>34</v>
      </c>
      <c r="C14" t="s">
        <v>32</v>
      </c>
      <c r="D14" s="4">
        <v>0.008333</v>
      </c>
      <c r="E14" s="6">
        <f>D14*$B$2</f>
        <v>0.008333</v>
      </c>
      <c r="F14" t="s">
        <v>26</v>
      </c>
      <c r="G14" s="9">
        <f>E14*0.599923997</f>
        <v>0.004999</v>
      </c>
    </row>
    <row r="15">
      <c r="A15" t="s" s="8">
        <v>35</v>
      </c>
      <c r="B15" t="s">
        <v>36</v>
      </c>
      <c r="C15" t="s">
        <v>37</v>
      </c>
      <c r="D15" s="4">
        <v>0.224306</v>
      </c>
      <c r="E15" s="6">
        <f>D15*$B$2</f>
        <v>0.224306</v>
      </c>
      <c r="F15" t="s">
        <v>15</v>
      </c>
      <c r="G15" s="9">
        <f>E15*0.9499981177</f>
        <v>0.21309</v>
      </c>
    </row>
    <row r="16">
      <c r="A16"/>
      <c r="B16"/>
      <c r="C16"/>
      <c r="D16"/>
      <c r="E16"/>
      <c r="F16" t="s" s="10">
        <v>38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46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47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48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49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50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51</v>
      </c>
      <c r="B1" t="s" s="7">
        <v>52</v>
      </c>
      <c r="C1" t="s" s="7">
        <v>53</v>
      </c>
      <c r="D1" t="s" s="7">
        <v>54</v>
      </c>
      <c r="E1" t="s" s="7">
        <v>10</v>
      </c>
    </row>
    <row r="2">
      <c r="A2">
        <v>0</v>
      </c>
      <c r="B2" t="s">
        <v>45</v>
      </c>
      <c r="C2" t="s">
        <v>55</v>
      </c>
      <c r="D2" s="6">
        <f>'Besoins'!$B$2*1</f>
        <v>1</v>
      </c>
      <c r="E2" t="s">
        <v>3</v>
      </c>
    </row>
    <row r="3">
      <c r="A3">
        <v>1</v>
      </c>
      <c r="B3" t="s">
        <v>56</v>
      </c>
      <c r="C3" t="s">
        <v>57</v>
      </c>
      <c r="D3" s="6">
        <f>'Besoins'!$B$2*5</f>
        <v>5</v>
      </c>
      <c r="E3" t="s">
        <v>3</v>
      </c>
    </row>
    <row r="4">
      <c r="A4">
        <v>1</v>
      </c>
      <c r="B4" t="s">
        <v>58</v>
      </c>
      <c r="C4" t="s">
        <v>55</v>
      </c>
      <c r="D4" s="6">
        <f>'Besoins'!$B$2*1</f>
        <v>1</v>
      </c>
      <c r="E4" t="s">
        <v>3</v>
      </c>
    </row>
    <row r="5">
      <c r="A5">
        <v>2</v>
      </c>
      <c r="B5" t="s">
        <v>59</v>
      </c>
      <c r="C5" t="s">
        <v>55</v>
      </c>
      <c r="D5" s="6">
        <f>'Besoins'!$B$2*1</f>
        <v>1</v>
      </c>
      <c r="E5" t="s">
        <v>3</v>
      </c>
    </row>
    <row r="6">
      <c r="A6">
        <v>3</v>
      </c>
      <c r="B6" t="s">
        <v>60</v>
      </c>
      <c r="C6" t="s">
        <v>55</v>
      </c>
      <c r="D6" s="6">
        <f>'Besoins'!$B$2*1</f>
        <v>1</v>
      </c>
      <c r="E6" t="s">
        <v>15</v>
      </c>
    </row>
    <row r="7">
      <c r="A7">
        <v>4</v>
      </c>
      <c r="B7" t="s">
        <v>61</v>
      </c>
      <c r="C7" t="s">
        <v>62</v>
      </c>
      <c r="D7" s="6">
        <f>'Besoins'!$B$2*0.2222222222</f>
        <v>0.222222</v>
      </c>
      <c r="E7" t="s">
        <v>15</v>
      </c>
    </row>
    <row r="8">
      <c r="A8">
        <v>4</v>
      </c>
      <c r="B8" t="s">
        <v>63</v>
      </c>
      <c r="C8" t="s">
        <v>62</v>
      </c>
      <c r="D8" s="6">
        <f>'Besoins'!$B$2*0.2222222222</f>
        <v>0.222222</v>
      </c>
      <c r="E8" t="s">
        <v>15</v>
      </c>
    </row>
    <row r="9">
      <c r="A9">
        <v>4</v>
      </c>
      <c r="B9" t="s">
        <v>64</v>
      </c>
      <c r="C9" t="s">
        <v>57</v>
      </c>
      <c r="D9" s="6">
        <f>'Besoins'!$B$2*2.2222222222</f>
        <v>2.222222</v>
      </c>
      <c r="E9" t="s">
        <v>3</v>
      </c>
    </row>
    <row r="10">
      <c r="A10">
        <v>4</v>
      </c>
      <c r="B10" t="s">
        <v>65</v>
      </c>
      <c r="C10" t="s">
        <v>62</v>
      </c>
      <c r="D10" s="6">
        <f>'Besoins'!$B$2*0.4444444444</f>
        <v>0.444444</v>
      </c>
      <c r="E10" t="s">
        <v>15</v>
      </c>
    </row>
    <row r="11">
      <c r="A11">
        <v>2</v>
      </c>
      <c r="B11" t="s">
        <v>66</v>
      </c>
      <c r="C11" t="s">
        <v>55</v>
      </c>
      <c r="D11" s="6">
        <f>'Besoins'!$B$2*0.0375</f>
        <v>0.0375</v>
      </c>
      <c r="E11" t="s">
        <v>15</v>
      </c>
    </row>
    <row r="12">
      <c r="A12">
        <v>3</v>
      </c>
      <c r="B12" t="s">
        <v>67</v>
      </c>
      <c r="C12" t="s">
        <v>55</v>
      </c>
      <c r="D12" s="6">
        <f>'Besoins'!$B$2*0.0125</f>
        <v>0.0125</v>
      </c>
      <c r="E12" t="s">
        <v>15</v>
      </c>
    </row>
    <row r="13">
      <c r="A13">
        <v>4</v>
      </c>
      <c r="B13" t="s">
        <v>68</v>
      </c>
      <c r="C13" t="s">
        <v>62</v>
      </c>
      <c r="D13" s="6">
        <f>'Besoins'!$B$2*0.0083333333</f>
        <v>0.008333</v>
      </c>
      <c r="E13" t="s">
        <v>26</v>
      </c>
    </row>
    <row r="14">
      <c r="A14">
        <v>4</v>
      </c>
      <c r="B14" t="s">
        <v>61</v>
      </c>
      <c r="C14" t="s">
        <v>62</v>
      </c>
      <c r="D14" s="6">
        <f>'Besoins'!$B$2*0.0020833333</f>
        <v>0.002083</v>
      </c>
      <c r="E14" t="s">
        <v>15</v>
      </c>
    </row>
    <row r="15">
      <c r="A15">
        <v>4</v>
      </c>
      <c r="B15" t="s">
        <v>69</v>
      </c>
      <c r="C15" t="s">
        <v>57</v>
      </c>
      <c r="D15" s="6">
        <f>'Besoins'!$B$2*0.0833333333</f>
        <v>0.083333</v>
      </c>
      <c r="E15" t="s">
        <v>3</v>
      </c>
    </row>
    <row r="16">
      <c r="A16">
        <v>4</v>
      </c>
      <c r="B16" t="s">
        <v>70</v>
      </c>
      <c r="C16" t="s">
        <v>62</v>
      </c>
      <c r="D16" s="6">
        <f>'Besoins'!$B$2*0.0005833333</f>
        <v>0.000583</v>
      </c>
      <c r="E16" t="s">
        <v>15</v>
      </c>
    </row>
    <row r="17">
      <c r="A17">
        <v>3</v>
      </c>
      <c r="B17" t="s">
        <v>71</v>
      </c>
      <c r="C17" t="s">
        <v>57</v>
      </c>
      <c r="D17" s="6">
        <f>'Besoins'!$B$2*0.1666666667</f>
        <v>0.166667</v>
      </c>
      <c r="E17" t="s">
        <v>3</v>
      </c>
    </row>
    <row r="18">
      <c r="A18">
        <v>3</v>
      </c>
      <c r="B18" t="s">
        <v>72</v>
      </c>
      <c r="C18" t="s">
        <v>62</v>
      </c>
      <c r="D18" s="6">
        <f>'Besoins'!$B$2*0.025</f>
        <v>0.025</v>
      </c>
      <c r="E18" t="s">
        <v>26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2">
        <v>73</v>
      </c>
      <c r="B1"/>
      <c r="C1"/>
      <c r="D1"/>
    </row>
    <row r="2">
      <c r="A2" t="str" s="13">
        <f>"00000466 · PAT.INDIVIDUELS · référence : "&amp;Besoins!B3&amp;" "&amp;Besoins!C3&amp;" · multiplicateur réglable sur la feuille ""Besoins"""</f>
        <v>00000466 · PAT.INDIVIDUELS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74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75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76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77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78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79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80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2026-09-23T22:56:19Z</dcterms:created>
  <dc:title>CROUTE AU FRAISES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2026-09-23T22:56:19Z</dcterms:modified>
  <cp:revision>1</cp:revision>
</cp:coreProperties>
</file>