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<sst xmlns="http://schemas.openxmlformats.org/spreadsheetml/2006/main" count="79" uniqueCount="79">
  <si>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</si>
  <si>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</si>
  <si>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</si>
  <si>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</si>
  <si>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</si>
  <si>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</si>
  <si>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</si>
  <si>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</si>
  <si>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</si>
  <si>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</si>
  <si>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</si>
  <si>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</si>
  <si>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00000057</t>
  </si>
  <si>
    <t>prunes (boOEte)</t>
  </si>
  <si>
    <t>Boites de conserves</t>
  </si>
  <si>
    <t>00000002</t>
  </si>
  <si>
    <t>FARINE (FLEUR DE FROMENT)</t>
  </si>
  <si>
    <t>Eléments divers</t>
  </si>
  <si>
    <t>kg</t>
  </si>
  <si>
    <t>00000001</t>
  </si>
  <si>
    <t>LEVURE SECHE</t>
  </si>
  <si>
    <t>00000048</t>
  </si>
  <si>
    <t>BEURRE</t>
  </si>
  <si>
    <t>Produits frais</t>
  </si>
  <si>
    <t>00000047</t>
  </si>
  <si>
    <t>OEUF A3 (PRIX)</t>
  </si>
  <si>
    <t>Produits laitiers</t>
  </si>
  <si>
    <t>00000033</t>
  </si>
  <si>
    <t>SEL</t>
  </si>
  <si>
    <t>Matières diverses (à trier)</t>
  </si>
  <si>
    <t>00000051</t>
  </si>
  <si>
    <t>LAIT</t>
  </si>
  <si>
    <t>lt</t>
  </si>
  <si>
    <t>00000003</t>
  </si>
  <si>
    <t>SUCRE (S2)</t>
  </si>
  <si>
    <t>Sucres Mat. prem.</t>
  </si>
  <si>
    <t>Total</t>
  </si>
  <si>
    <t>Recette</t>
  </si>
  <si>
    <t>#</t>
  </si>
  <si>
    <t>Verbe</t>
  </si>
  <si>
    <t>Étape</t>
  </si>
  <si>
    <t>Précision technique</t>
  </si>
  <si>
    <t>Durée</t>
  </si>
  <si>
    <t>TARTE CLAFOUTI AU PRUNES</t>
  </si>
  <si>
    <t>FOND DE TARTE,25 CM.</t>
  </si>
  <si>
    <t>PÂTE À TARTE</t>
  </si>
  <si>
    <t>PÂTE À LEVÉE</t>
  </si>
  <si>
    <t>CLAFOUTI (SAUCE)</t>
  </si>
  <si>
    <t>Niveau</t>
  </si>
  <si>
    <t>Composant</t>
  </si>
  <si>
    <t>Type</t>
  </si>
  <si>
    <t>Quantité (× multiplicateur, voir feuille Besoins)</t>
  </si>
  <si>
    <t>recette</t>
  </si>
  <si>
    <t xml:space="preserve">    ↳ FOND DE TARTE,25 CM.</t>
  </si>
  <si>
    <t xml:space="preserve">        ↳ PÂTE À TARTE</t>
  </si>
  <si>
    <t xml:space="preserve">            ↳ PÂTE À LEVÉE</t>
  </si>
  <si>
    <t xml:space="preserve">                ↳ LEVURE SECHE</t>
  </si>
  <si>
    <t>matiere</t>
  </si>
  <si>
    <t xml:space="preserve">                ↳ FARINE (FLEUR DE FROMENT)</t>
  </si>
  <si>
    <t xml:space="preserve">                ↳ SUCRE (S2)</t>
  </si>
  <si>
    <t xml:space="preserve">                ↳ SEL</t>
  </si>
  <si>
    <t xml:space="preserve">                ↳ BEURRE</t>
  </si>
  <si>
    <t xml:space="preserve">                ↳ OEUF (P) (conv.)</t>
  </si>
  <si>
    <t>conversion</t>
  </si>
  <si>
    <t xml:space="preserve">                ↳ LAIT</t>
  </si>
  <si>
    <t xml:space="preserve">            ↳ BEURRE</t>
  </si>
  <si>
    <t xml:space="preserve">    ↳ CLAFOUTI (SAUCE)</t>
  </si>
  <si>
    <t xml:space="preserve">        ↳ OEUF (P) (conv.)</t>
  </si>
  <si>
    <t xml:space="preserve">        ↳ SUCRE (S2)</t>
  </si>
  <si>
    <t xml:space="preserve">        ↳ FARINE (FLEUR DE FROMENT)</t>
  </si>
  <si>
    <t xml:space="preserve">        ↳ LAIT</t>
  </si>
  <si>
    <t xml:space="preserve">    ↳ prunes (boOEte)</t>
  </si>
  <si>
    <t>Fiche technique — TARTE CLAFOUTI AU PRUNES</t>
  </si>
  <si>
    <t>TARTE CLAFOUTI AU PRUNES  00000184</t>
  </si>
  <si>
    <t>↳ FOND DE TARTE,25 CM.  00000784</t>
  </si>
  <si>
    <t>↳ PÂTE À TARTE  00000182</t>
  </si>
  <si>
    <t>↳ PÂTE À LEVÉE  00000527</t>
  </si>
  <si>
    <t>↳ CLAFOUTI (SAUCE)  00000183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</si>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</sst>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5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4</v>
      </c>
      <c r="C3" t="s" s="5">
        <v>3</v>
      </c>
      <c r="D3"/>
      <c r="E3"/>
      <c r="F3"/>
    </row>
    <row r="4">
      <c r="A4" t="s">
        <v>4</v>
      </c>
      <c r="B4" s="6">
        <f>$B$2*B3</f>
        <v>4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E7*3.5139</f>
        <v>3.5139</v>
      </c>
    </row>
    <row r="8">
      <c r="A8" t="s" s="8">
        <v>15</v>
      </c>
      <c r="B8" t="s">
        <v>16</v>
      </c>
      <c r="C8" t="s">
        <v>17</v>
      </c>
      <c r="D8" s="4">
        <v>2.12</v>
      </c>
      <c r="E8" s="6">
        <f>D8*$B$2</f>
        <v>2.12</v>
      </c>
      <c r="F8" t="s">
        <v>18</v>
      </c>
      <c r="G8" s="9">
        <f>E8*0.022064</f>
        <v>0.046776</v>
      </c>
    </row>
    <row r="9">
      <c r="A9" t="s" s="8">
        <v>19</v>
      </c>
      <c r="B9" t="s">
        <v>20</v>
      </c>
      <c r="C9" t="s">
        <v>17</v>
      </c>
      <c r="D9" s="4">
        <v>8</v>
      </c>
      <c r="E9" s="6">
        <f>D9*$B$2</f>
        <v>8</v>
      </c>
      <c r="F9" t="s">
        <v>3</v>
      </c>
      <c r="G9" s="9">
        <f>E9*0.20824</f>
        <v>1.66592</v>
      </c>
    </row>
    <row r="10">
      <c r="A10" t="s" s="8">
        <v>21</v>
      </c>
      <c r="B10" t="s">
        <v>22</v>
      </c>
      <c r="C10" t="s">
        <v>23</v>
      </c>
      <c r="D10" s="4">
        <v>0.6</v>
      </c>
      <c r="E10" s="6">
        <f>D10*$B$2</f>
        <v>0.6</v>
      </c>
      <c r="F10" t="s">
        <v>18</v>
      </c>
      <c r="G10" s="9">
        <f>E10*3.9514</f>
        <v>2.37084</v>
      </c>
    </row>
    <row r="11">
      <c r="A11" t="s" s="8">
        <v>24</v>
      </c>
      <c r="B11" t="s">
        <v>25</v>
      </c>
      <c r="C11" t="s">
        <v>26</v>
      </c>
      <c r="D11" s="4">
        <v>14</v>
      </c>
      <c r="E11" s="6">
        <f>D11*$B$2</f>
        <v>14</v>
      </c>
      <c r="F11" t="s">
        <v>3</v>
      </c>
      <c r="G11" s="9">
        <f>E11*0.27</f>
        <v>3.78</v>
      </c>
    </row>
    <row r="12">
      <c r="A12" t="s" s="8">
        <v>27</v>
      </c>
      <c r="B12" t="s">
        <v>28</v>
      </c>
      <c r="C12" t="s">
        <v>29</v>
      </c>
      <c r="D12" s="4">
        <v>0.04</v>
      </c>
      <c r="E12" s="6">
        <f>D12*$B$2</f>
        <v>0.04</v>
      </c>
      <c r="F12" t="s">
        <v>18</v>
      </c>
      <c r="G12" s="9">
        <f>E12*0.186416</f>
        <v>0.007457</v>
      </c>
    </row>
    <row r="13">
      <c r="A13" t="s" s="8">
        <v>30</v>
      </c>
      <c r="B13" t="s">
        <v>31</v>
      </c>
      <c r="C13" t="s">
        <v>26</v>
      </c>
      <c r="D13" s="4">
        <v>2.3</v>
      </c>
      <c r="E13" s="6">
        <f>D13*$B$2</f>
        <v>2.3</v>
      </c>
      <c r="F13" t="s">
        <v>32</v>
      </c>
      <c r="G13" s="9">
        <f>E13*0.5999</f>
        <v>1.37977</v>
      </c>
    </row>
    <row r="14">
      <c r="A14" t="s" s="8">
        <v>33</v>
      </c>
      <c r="B14" t="s">
        <v>34</v>
      </c>
      <c r="C14" t="s">
        <v>35</v>
      </c>
      <c r="D14" s="4">
        <v>0.42</v>
      </c>
      <c r="E14" s="6">
        <f>D14*$B$2</f>
        <v>0.42</v>
      </c>
      <c r="F14" t="s">
        <v>18</v>
      </c>
      <c r="G14" s="9">
        <f>E14*0.95</f>
        <v>0.399</v>
      </c>
    </row>
    <row r="15">
      <c r="A15"/>
      <c r="B15"/>
      <c r="C15"/>
      <c r="D15"/>
      <c r="E15"/>
      <c r="F15" t="s" s="10">
        <v>36</v>
      </c>
      <c r="G15" s="11">
        <f>SUM(G7:G14)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37</v>
      </c>
      <c r="B1" t="s" s="7">
        <v>38</v>
      </c>
      <c r="C1" t="s" s="7">
        <v>39</v>
      </c>
      <c r="D1" t="s" s="7">
        <v>40</v>
      </c>
      <c r="E1" t="s" s="7">
        <v>41</v>
      </c>
      <c r="F1" t="s" s="7">
        <v>42</v>
      </c>
    </row>
    <row r="2">
      <c r="A2" t="s">
        <v>43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44</v>
      </c>
      <c r="B3"/>
      <c r="C3"/>
      <c r="D3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45</v>
      </c>
      <c r="B4"/>
      <c r="C4"/>
      <c r="D4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  <row r="5">
      <c r="A5" t="s">
        <v>46</v>
      </c>
      <c r="B5"/>
      <c r="C5"/>
      <c r="D5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5"/>
      <c r="F5"/>
    </row>
    <row r="6">
      <c r="A6" t="s">
        <v>47</v>
      </c>
      <c r="B6"/>
      <c r="C6"/>
      <c r="D6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6"/>
      <c r="F6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9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48</v>
      </c>
      <c r="B1" t="s" s="7">
        <v>49</v>
      </c>
      <c r="C1" t="s" s="7">
        <v>50</v>
      </c>
      <c r="D1" t="s" s="7">
        <v>51</v>
      </c>
      <c r="E1" t="s" s="7">
        <v>10</v>
      </c>
    </row>
    <row r="2">
      <c r="A2">
        <v>0</v>
      </c>
      <c r="B2" t="s">
        <v>43</v>
      </c>
      <c r="C2" t="s">
        <v>52</v>
      </c>
      <c r="D2" s="6">
        <f>'Besoins'!$B$2*4</f>
        <v>4</v>
      </c>
      <c r="E2" t="s">
        <v>3</v>
      </c>
    </row>
    <row r="3">
      <c r="A3">
        <v>1</v>
      </c>
      <c r="B3" t="s">
        <v>53</v>
      </c>
      <c r="C3" t="s">
        <v>52</v>
      </c>
      <c r="D3" s="6">
        <f>'Besoins'!$B$2*4</f>
        <v>4</v>
      </c>
      <c r="E3" t="s">
        <v>3</v>
      </c>
    </row>
    <row r="4">
      <c r="A4">
        <v>2</v>
      </c>
      <c r="B4" t="s">
        <v>54</v>
      </c>
      <c r="C4" t="s">
        <v>52</v>
      </c>
      <c r="D4" s="6">
        <f>'Besoins'!$B$2*4</f>
        <v>4</v>
      </c>
      <c r="E4" t="s">
        <v>18</v>
      </c>
    </row>
    <row r="5">
      <c r="A5">
        <v>3</v>
      </c>
      <c r="B5" t="s">
        <v>55</v>
      </c>
      <c r="C5" t="s">
        <v>52</v>
      </c>
      <c r="D5" s="6">
        <f>'Besoins'!$B$2*3.8</f>
        <v>3.8</v>
      </c>
      <c r="E5" t="s">
        <v>18</v>
      </c>
    </row>
    <row r="6">
      <c r="A6">
        <v>4</v>
      </c>
      <c r="B6" t="s">
        <v>56</v>
      </c>
      <c r="C6" t="s">
        <v>57</v>
      </c>
      <c r="D6" s="6">
        <f>'Besoins'!$B$2*8</f>
        <v>8</v>
      </c>
      <c r="E6" t="s">
        <v>3</v>
      </c>
    </row>
    <row r="7">
      <c r="A7">
        <v>4</v>
      </c>
      <c r="B7" t="s">
        <v>58</v>
      </c>
      <c r="C7" t="s">
        <v>57</v>
      </c>
      <c r="D7" s="6">
        <f>'Besoins'!$B$2*2</f>
        <v>2</v>
      </c>
      <c r="E7" t="s">
        <v>18</v>
      </c>
    </row>
    <row r="8">
      <c r="A8">
        <v>4</v>
      </c>
      <c r="B8" t="s">
        <v>59</v>
      </c>
      <c r="C8" t="s">
        <v>57</v>
      </c>
      <c r="D8" s="6">
        <f>'Besoins'!$B$2*0.12</f>
        <v>0.12</v>
      </c>
      <c r="E8" t="s">
        <v>18</v>
      </c>
    </row>
    <row r="9">
      <c r="A9">
        <v>4</v>
      </c>
      <c r="B9" t="s">
        <v>60</v>
      </c>
      <c r="C9" t="s">
        <v>57</v>
      </c>
      <c r="D9" s="6">
        <f>'Besoins'!$B$2*0.04</f>
        <v>0.04</v>
      </c>
      <c r="E9" t="s">
        <v>18</v>
      </c>
    </row>
    <row r="10">
      <c r="A10">
        <v>4</v>
      </c>
      <c r="B10" t="s">
        <v>61</v>
      </c>
      <c r="C10" t="s">
        <v>57</v>
      </c>
      <c r="D10" s="6">
        <f>'Besoins'!$B$2*0.4</f>
        <v>0.4</v>
      </c>
      <c r="E10" t="s">
        <v>18</v>
      </c>
    </row>
    <row r="11">
      <c r="A11">
        <v>4</v>
      </c>
      <c r="B11" t="s">
        <v>62</v>
      </c>
      <c r="C11" t="s">
        <v>63</v>
      </c>
      <c r="D11" s="6">
        <f>'Besoins'!$B$2*8</f>
        <v>8</v>
      </c>
      <c r="E11" t="s">
        <v>3</v>
      </c>
    </row>
    <row r="12">
      <c r="A12">
        <v>4</v>
      </c>
      <c r="B12" t="s">
        <v>64</v>
      </c>
      <c r="C12" t="s">
        <v>57</v>
      </c>
      <c r="D12" s="6">
        <f>'Besoins'!$B$2*0.8</f>
        <v>0.8</v>
      </c>
      <c r="E12" t="s">
        <v>32</v>
      </c>
    </row>
    <row r="13">
      <c r="A13">
        <v>3</v>
      </c>
      <c r="B13" t="s">
        <v>65</v>
      </c>
      <c r="C13" t="s">
        <v>57</v>
      </c>
      <c r="D13" s="6">
        <f>'Besoins'!$B$2*0.2</f>
        <v>0.2</v>
      </c>
      <c r="E13" t="s">
        <v>18</v>
      </c>
    </row>
    <row r="14">
      <c r="A14">
        <v>1</v>
      </c>
      <c r="B14" t="s">
        <v>66</v>
      </c>
      <c r="C14" t="s">
        <v>52</v>
      </c>
      <c r="D14" s="6">
        <f>'Besoins'!$B$2*2.1</f>
        <v>2.1</v>
      </c>
      <c r="E14" t="s">
        <v>32</v>
      </c>
    </row>
    <row r="15">
      <c r="A15">
        <v>2</v>
      </c>
      <c r="B15" t="s">
        <v>67</v>
      </c>
      <c r="C15" t="s">
        <v>63</v>
      </c>
      <c r="D15" s="6">
        <f>'Besoins'!$B$2*6</f>
        <v>6</v>
      </c>
      <c r="E15" t="s">
        <v>3</v>
      </c>
    </row>
    <row r="16">
      <c r="A16">
        <v>2</v>
      </c>
      <c r="B16" t="s">
        <v>68</v>
      </c>
      <c r="C16" t="s">
        <v>57</v>
      </c>
      <c r="D16" s="6">
        <f>'Besoins'!$B$2*0.3</f>
        <v>0.3</v>
      </c>
      <c r="E16" t="s">
        <v>18</v>
      </c>
    </row>
    <row r="17">
      <c r="A17">
        <v>2</v>
      </c>
      <c r="B17" t="s">
        <v>69</v>
      </c>
      <c r="C17" t="s">
        <v>57</v>
      </c>
      <c r="D17" s="6">
        <f>'Besoins'!$B$2*0.12</f>
        <v>0.12</v>
      </c>
      <c r="E17" t="s">
        <v>18</v>
      </c>
    </row>
    <row r="18">
      <c r="A18">
        <v>2</v>
      </c>
      <c r="B18" t="s">
        <v>70</v>
      </c>
      <c r="C18" t="s">
        <v>57</v>
      </c>
      <c r="D18" s="6">
        <f>'Besoins'!$B$2*1.5</f>
        <v>1.5</v>
      </c>
      <c r="E18" t="s">
        <v>32</v>
      </c>
    </row>
    <row r="19">
      <c r="A19">
        <v>1</v>
      </c>
      <c r="B19" t="s">
        <v>71</v>
      </c>
      <c r="C19" t="s">
        <v>57</v>
      </c>
      <c r="D19" s="6">
        <f>'Besoins'!$B$2*1</f>
        <v>1</v>
      </c>
      <c r="E19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9"/>
  <cols>
    <col min="1" max="1" width="22" customWidth="1"/>
    <col min="2" max="2" width="52" customWidth="1"/>
  </cols>
  <sheetData>
    <row r="1" customHeight="1" ht="24">
      <c r="A1" t="s" s="2">
        <v>72</v>
      </c>
      <c r="B1"/>
      <c r="C1"/>
      <c r="D1"/>
    </row>
    <row r="2">
      <c r="A2" t="str" s="13">
        <f>"00000184 · PAT.TARTES · référence : "&amp;Besoins!B3&amp;" "&amp;Besoins!C3&amp;" · multiplicateur réglable sur la feuille ""Besoins"""</f>
        <v>00000184 · PAT.TARTES · référence : 4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73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4">
        <v>74</v>
      </c>
      <c r="B7"/>
      <c r="C7"/>
      <c r="D7"/>
    </row>
    <row r="8">
      <c r="A8"/>
      <c r="B8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4">
        <v>75</v>
      </c>
      <c r="B10"/>
      <c r="C10"/>
      <c r="D10"/>
    </row>
    <row r="11">
      <c r="A11"/>
      <c r="B11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4">
        <v>76</v>
      </c>
      <c r="B13"/>
      <c r="C13"/>
      <c r="D13"/>
    </row>
    <row r="14">
      <c r="A14"/>
      <c r="B14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4"/>
      <c r="D14"/>
    </row>
    <row r="15">
      <c r="A15"/>
      <c r="B15"/>
      <c r="C15"/>
      <c r="D15"/>
    </row>
    <row r="16">
      <c r="A16" t="s" s="14">
        <v>77</v>
      </c>
      <c r="B16"/>
      <c r="C16"/>
      <c r="D16"/>
    </row>
    <row r="17">
      <c r="A17"/>
      <c r="B17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7"/>
      <c r="D17"/>
    </row>
    <row r="18">
      <c r="A18"/>
      <c r="B18"/>
      <c r="C18"/>
      <c r="D18"/>
    </row>
    <row r="19">
      <c r="A19" t="s" s="16">
        <v>78</v>
      </c>
      <c r="B19"/>
      <c r="C19"/>
      <c r="D19"/>
    </row>
  </sheetData>
  <sheetProtection sheet="1" formatRows="0" formatColumns="0"/>
  <mergeCells count="13">
    <mergeCell ref="A1:D1"/>
    <mergeCell ref="A2:D2"/>
    <mergeCell ref="A4:D4"/>
    <mergeCell ref="B5:D5"/>
    <mergeCell ref="A7:D7"/>
    <mergeCell ref="B8:D8"/>
    <mergeCell ref="A10:D10"/>
    <mergeCell ref="B11:D11"/>
    <mergeCell ref="A13:D13"/>
    <mergeCell ref="B14:D14"/>
    <mergeCell ref="A16:D16"/>
    <mergeCell ref="B17:D17"/>
    <mergeCell ref="A19:D19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2026-09-24T14:54:13Z</dcterms:created>
  <dc:title>TARTE CLAFOUTI AU PRUNES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2026-09-24T14:54:13Z</dcterms:modified>
  <cp:revision>1</cp:revision>
</cp:coreProperties>
</file>